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Оксана Кабанцова\Desktop\robocenter\work\соревнования\mate\"/>
    </mc:Choice>
  </mc:AlternateContent>
  <xr:revisionPtr revIDLastSave="0" documentId="13_ncr:1_{C3096652-10E7-4301-BD7B-8845FD46B77B}" xr6:coauthVersionLast="47" xr6:coauthVersionMax="47" xr10:uidLastSave="{00000000-0000-0000-0000-000000000000}"/>
  <bookViews>
    <workbookView xWindow="-120" yWindow="-120" windowWidth="20730" windowHeight="11160" activeTab="1" xr2:uid="{00000000-000D-0000-FFFF-FFFF00000000}"/>
  </bookViews>
  <sheets>
    <sheet name="Instructions for Judges" sheetId="1" r:id="rId1"/>
    <sheet name="SCORING" sheetId="2" r:id="rId2"/>
    <sheet name="RUBRIC" sheetId="3" r:id="rId3"/>
  </sheets>
  <definedNames>
    <definedName name="ClassList">#REF!</definedName>
    <definedName name="CompetitionClass">SCORING!$B$3</definedName>
    <definedName name="Explorer">#REF!</definedName>
    <definedName name="JName">SCORING!$B$2</definedName>
    <definedName name="JudgeFilter">#REF!</definedName>
    <definedName name="OtherComments1">SCORING!$A$66</definedName>
    <definedName name="Print_Titles" localSheetId="1">SCORING!$5:$5</definedName>
    <definedName name="Ranger">#REF!</definedName>
    <definedName name="RUBRIC_SCALE">RUBRIC!$B$15</definedName>
    <definedName name="SCORE_SCALE">RUBRIC!$B$14</definedName>
    <definedName name="TeamNo">SCORING!$B$4</definedName>
    <definedName name="_xlnm.Print_Area" localSheetId="0">'Instructions for Judges'!$A$1:$Z$162</definedName>
    <definedName name="_xlnm.Print_Area" localSheetId="2">RUBRIC!$A$1:$H$13</definedName>
    <definedName name="_xlnm.Print_Area" localSheetId="1">SCORING!$A$1:$J$76</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 l="1"/>
  <c r="E11" i="2"/>
  <c r="E12" i="2"/>
  <c r="E7" i="2"/>
  <c r="G7" i="2"/>
  <c r="I7" i="2"/>
  <c r="E15" i="2"/>
  <c r="E16" i="2"/>
  <c r="E18" i="2"/>
  <c r="E20" i="2"/>
  <c r="E21" i="2"/>
  <c r="E22" i="2"/>
  <c r="E23" i="2"/>
  <c r="E25" i="2"/>
  <c r="E26" i="2"/>
  <c r="E13" i="2"/>
  <c r="G13" i="2"/>
  <c r="I13" i="2"/>
  <c r="E29" i="2"/>
  <c r="E30" i="2"/>
  <c r="E27" i="2"/>
  <c r="G27" i="2"/>
  <c r="I27" i="2"/>
  <c r="E33" i="2"/>
  <c r="E34" i="2"/>
  <c r="E35" i="2"/>
  <c r="E36" i="2"/>
  <c r="E37" i="2"/>
  <c r="E31" i="2"/>
  <c r="F31" i="2"/>
  <c r="G31" i="2"/>
  <c r="I31" i="2"/>
  <c r="E40" i="2"/>
  <c r="E41" i="2"/>
  <c r="E42" i="2"/>
  <c r="E44" i="2"/>
  <c r="E46" i="2"/>
  <c r="E47" i="2"/>
  <c r="E48" i="2"/>
  <c r="E38" i="2"/>
  <c r="G38" i="2"/>
  <c r="I38" i="2"/>
  <c r="I50" i="2"/>
  <c r="E55" i="2"/>
  <c r="E56" i="2"/>
  <c r="E57" i="2"/>
  <c r="E58" i="2"/>
  <c r="E54" i="2"/>
  <c r="I54" i="2"/>
  <c r="E60" i="2"/>
  <c r="E61" i="2"/>
  <c r="E62" i="2"/>
  <c r="E59" i="2"/>
  <c r="I59" i="2"/>
  <c r="I64" i="2"/>
  <c r="F59" i="2"/>
  <c r="F54" i="2"/>
  <c r="H50" i="2"/>
  <c r="F50" i="2"/>
  <c r="E50" i="2"/>
</calcChain>
</file>

<file path=xl/sharedStrings.xml><?xml version="1.0" encoding="utf-8"?>
<sst xmlns="http://schemas.openxmlformats.org/spreadsheetml/2006/main" count="158" uniqueCount="149">
  <si>
    <t>Instructions for the Judges</t>
  </si>
  <si>
    <t>Before Team Presentations - Template Setup:</t>
  </si>
  <si>
    <t>1.) Please fill in your name and competition class (drop down list) you are judging in cells B2 &amp; B3</t>
  </si>
  <si>
    <t>2. ) Save a copy of this file with your name or initials on it via Save As into the dropbox folder or a folder of your choosing</t>
  </si>
  <si>
    <t xml:space="preserve">- This will be the main file you work out of </t>
  </si>
  <si>
    <t>- Make sure to save as macro enabled workbook</t>
  </si>
  <si>
    <t>- You can leave team number blank for now</t>
  </si>
  <si>
    <t>- This essentially creates a template for you as you judge each team.  The "Finish &amp; Save" button will reset the sheet back to this state each time.</t>
  </si>
  <si>
    <t xml:space="preserve">3.) If you would like for the team number list to only show teams you are judging complete step 4.  If not you are ready to start listening to the team's presentations </t>
  </si>
  <si>
    <t>a.) It will default to list of all teams competing if you skip step 4</t>
  </si>
  <si>
    <t>4.) Optional</t>
  </si>
  <si>
    <t>a.) Go to the TeamList Tab</t>
  </si>
  <si>
    <t>b.) In column J enter the team numbers 1 after the other in the format shown in the instructions (EX # or RNG #) starting in cell J2</t>
  </si>
  <si>
    <t>Scoring the Presentations:</t>
  </si>
  <si>
    <t>1.) Pick the team number from the drop down.  If you didn't add the filter in step 4 above, the list will show all teams for that class similar to picture below.</t>
  </si>
  <si>
    <t>It will automatically fill in the Team Name to the right</t>
  </si>
  <si>
    <t>2.) Enter scores in column D and comments for individual questions can be entered in column J. Weighting is automatically calculated for you.</t>
  </si>
  <si>
    <t>It will round any score higher than the rubric scores to the highest rubric score.</t>
  </si>
  <si>
    <t>3. ) There are two boxes at the bottom for general comments as well.</t>
  </si>
  <si>
    <t>4.) There are also several other buttons here for your use:</t>
  </si>
  <si>
    <t>Save File:</t>
  </si>
  <si>
    <t xml:space="preserve">This one and the one at the top are there for you to save as you go so you don't lose your work.  It will save a file in the same directory as this file with your name and the team number in the filename </t>
  </si>
  <si>
    <t>(your main template, save as from step #2 in setup phase).</t>
  </si>
  <si>
    <t>Example: 2018_productPresentation_EX1_Ebaker.xlsm</t>
  </si>
  <si>
    <t>It does not run any of the other checks built into this file other than making sure cells B2,B3,and B4 are filled out as it needs that info to save.</t>
  </si>
  <si>
    <t>Finish &amp; Save:</t>
  </si>
  <si>
    <t>Press this one when you are finished and ready to move to the next team.</t>
  </si>
  <si>
    <t>As long as it doesn't find any errors in scores above it will save the file with your name and the team number in the filename and then clear the team number from cell B4 as well as all the scores and comments from the template.</t>
  </si>
  <si>
    <t>Don't worry you didn't just delete your scores as long as it said file save successful (check the folder).</t>
  </si>
  <si>
    <t>It also runs the checks for missing scores, incorrect formats on scores, and that you filled out cells B2, B3, and B4.</t>
  </si>
  <si>
    <t>It does not run the spell checker.</t>
  </si>
  <si>
    <t>For both of the save buttons:</t>
  </si>
  <si>
    <t>If the file exists it will prompt you to overwrite.  If you click overwrite, it saves the last iterations with "Backup_" in front of the filename just in case.  Each time you overwrite the backup gets overwritten to 1 version prior to the main one.</t>
  </si>
  <si>
    <t>Spell Check:</t>
  </si>
  <si>
    <t>The normal spell checker won't run with the cells locked so this button will allow you to run the spell check on the comment cells.  (It also won't make you go through spell checking all the questions and headers.)</t>
  </si>
  <si>
    <t>Check for missing scores:</t>
  </si>
  <si>
    <t xml:space="preserve">It does exactly what it says; it also checks to make sure you put a number in for each score and that the score didn't get entered as text. </t>
  </si>
  <si>
    <t>After fixing the scores click the button again to remove the red coloring.</t>
  </si>
  <si>
    <t>The Finish &amp; Save button also runs through this macro as well.</t>
  </si>
  <si>
    <t>Remove All Red Backgrounds:</t>
  </si>
  <si>
    <t>If the missing scores macro finds a missing score or a non-numerical entry in column D (other than the comments at the bottom) it makes the cell red.  If you wanted to manually remove the red, this button resets the cells back to the default color.</t>
  </si>
  <si>
    <t>It does not fix the score for you.</t>
  </si>
  <si>
    <t>Note:</t>
  </si>
  <si>
    <t>It is highly suggested you use the macros within this file to help the scorekeepers out with data validation and to make sure you don't accidentally save over anyone else's file.</t>
  </si>
  <si>
    <t>The normal save/save as methods in excel still work if you want to use those.  Just make sure you save each file with the team number and judge's name or initials and that you did not miss any scores and you reset team number for each team</t>
  </si>
  <si>
    <t>Лист оценки презентации  2022 Всероссийские (окружные) соревнования по подводной робототехнике</t>
  </si>
  <si>
    <t xml:space="preserve">ФИО судьи:  </t>
  </si>
  <si>
    <t>Название команды/организация</t>
  </si>
  <si>
    <t>Категория</t>
  </si>
  <si>
    <t>Критерий</t>
  </si>
  <si>
    <t>Требования</t>
  </si>
  <si>
    <t>Очки</t>
  </si>
  <si>
    <t>Raw Score</t>
  </si>
  <si>
    <t>Макс очки</t>
  </si>
  <si>
    <t>Raw %</t>
  </si>
  <si>
    <t>Вес</t>
  </si>
  <si>
    <t>Баллы за категорию</t>
  </si>
  <si>
    <t>Комментарии</t>
  </si>
  <si>
    <t>за категорию</t>
  </si>
  <si>
    <t>Безопасность</t>
  </si>
  <si>
    <t>Наполнение</t>
  </si>
  <si>
    <t>Презентация раскрывает особенности и философию безопасности</t>
  </si>
  <si>
    <t>Меры безопасности</t>
  </si>
  <si>
    <t>Рассказали про меры безопасности аппарата, связанные с миссией</t>
  </si>
  <si>
    <t>Рассказали насколько хорошо философия безопасности команды охватывает персонал, оборудование и эксплуатационную безопасность.</t>
  </si>
  <si>
    <t>Выступление</t>
  </si>
  <si>
    <t>Подготовка</t>
  </si>
  <si>
    <t>Все члены команды участвуют в презентации или в ответах на вопросы</t>
  </si>
  <si>
    <t>Команда хорошо подготовилась к презентации</t>
  </si>
  <si>
    <t>Подача</t>
  </si>
  <si>
    <t>Презентация была динамичной, понятной и информативной</t>
  </si>
  <si>
    <t>Командная работа</t>
  </si>
  <si>
    <t>Проект реализован совместными усилиями каждого члена команды</t>
  </si>
  <si>
    <t>Команда выглядит сплоченной, вовлеченной, члены команды поддерживают друг друга</t>
  </si>
  <si>
    <t>Выразили благодарность спонсорам средств, материалов, оборудования</t>
  </si>
  <si>
    <t>Усвоенные уроки</t>
  </si>
  <si>
    <t>Озвучены наиболее важные извлеченные технические уроки, которые связаны с возникшими проблемами</t>
  </si>
  <si>
    <t>Тема соревнований/задачи</t>
  </si>
  <si>
    <t>Понимают, как миссия связана с реальным миром и четко связывают разработку аппарата с темой и задачами миссии.</t>
  </si>
  <si>
    <t>Продемонстрировали понимание того, как системы, характеристики и функции их ТНПА были разработаны для выполнения задач миссии.</t>
  </si>
  <si>
    <t>Разработка вцелом, качество изготовления</t>
  </si>
  <si>
    <t>Общий дизайн аппарата разработан командой, хорошо продуман, и реализован (как функционально, так и эстетически)</t>
  </si>
  <si>
    <t>Реализация выглядит надежной и показывает мастерское исполнение</t>
  </si>
  <si>
    <t>Аппарат</t>
  </si>
  <si>
    <t xml:space="preserve">Обоснование технических решений </t>
  </si>
  <si>
    <t>Тема</t>
  </si>
  <si>
    <t xml:space="preserve">Рассказали, как конструкция аппарата и полезной нагрузки соответствуют требованиям миссии (т.е. выполняют задачи миссии) </t>
  </si>
  <si>
    <t>Свое против покупного, повторно используемое против нового</t>
  </si>
  <si>
    <t>Рассказали как оценивали и выбирали идеи</t>
  </si>
  <si>
    <t>Использовали рациональный процесс (оценка данных, коммерческие исследования) для оценки альтернатив</t>
  </si>
  <si>
    <t>Base Score</t>
  </si>
  <si>
    <t>Max Points
(cat)</t>
  </si>
  <si>
    <t>Total %
(check:100)</t>
  </si>
  <si>
    <t>Weight</t>
  </si>
  <si>
    <t>Дополнительные очки</t>
  </si>
  <si>
    <t>0-4 pts
each</t>
  </si>
  <si>
    <t>Discretionary points</t>
  </si>
  <si>
    <t>Исключительный дизайн аппарата, датчиков, полезной нагрузки, программного обеспечения или других функций</t>
  </si>
  <si>
    <t>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t>
  </si>
  <si>
    <t>Команда продемонстрировала значительные усилия для разработки и изготовления всех компонентов ТНПА</t>
  </si>
  <si>
    <t>Другое (Объяснение/пример требуется в комментариях)</t>
  </si>
  <si>
    <t>Штрафные очки</t>
  </si>
  <si>
    <t>Deduction points</t>
  </si>
  <si>
    <t>Значительное вмешательство со стороны тренеров, наставников, родителей, оказание помощи в ходе презентации и/или проектирование процессов (за исключением языковых барьеров)</t>
  </si>
  <si>
    <t>Значительное злоупотребление коммерческими компонентами без достаточного обоснования</t>
  </si>
  <si>
    <t>Значительное злоупотребление повторно используемыми компонентами без достаточного обоснования</t>
  </si>
  <si>
    <t>Final Score</t>
  </si>
  <si>
    <t>Other Comments</t>
  </si>
  <si>
    <t>Scoring Rubric (applies to all score Items)</t>
  </si>
  <si>
    <t>Outcome</t>
  </si>
  <si>
    <t>Criteria</t>
  </si>
  <si>
    <t>Score</t>
  </si>
  <si>
    <t xml:space="preserve">Discretionary Points Rubric </t>
  </si>
  <si>
    <t>Degree</t>
  </si>
  <si>
    <t>Points</t>
  </si>
  <si>
    <t>Missing</t>
  </si>
  <si>
    <t>Not included, can’t evaluate</t>
  </si>
  <si>
    <t>Criteria:</t>
  </si>
  <si>
    <t>None</t>
  </si>
  <si>
    <t>Needs work</t>
  </si>
  <si>
    <t>Effort made, meets some key requirements. Understanding or treatment of key requirements needs more depth. Judges had to question deeply to find answers.</t>
  </si>
  <si>
    <t xml:space="preserve"> - Novelty
 - Depth of Understanding
 - Depth of Analysis
 - Effectiveness (functions as intended)
 - Quality of Implementation</t>
  </si>
  <si>
    <t>Minor</t>
  </si>
  <si>
    <t>Partially meets requirement</t>
  </si>
  <si>
    <t>Response demonstrates understanding and addresses most key requirements. Simple prodding from judges encouraged team to answer.</t>
  </si>
  <si>
    <t>Fair</t>
  </si>
  <si>
    <t>Meets requirement</t>
  </si>
  <si>
    <t>Response demonstrates thorough understanding and addresses all key requirements. Team addressed topic without prompting.</t>
  </si>
  <si>
    <t>Good</t>
  </si>
  <si>
    <t>Exceeds requirement</t>
  </si>
  <si>
    <t>Response extends beyond key requirements, demonstrating exceptional depth and breadth of understanding</t>
  </si>
  <si>
    <t>Extraordinary</t>
  </si>
  <si>
    <t xml:space="preserve">Deductions Rubric </t>
  </si>
  <si>
    <t>Deduction</t>
  </si>
  <si>
    <t xml:space="preserve">  - Extent to which team relied on outside help, existing work and/or purchased components and services</t>
  </si>
  <si>
    <t>Medium</t>
  </si>
  <si>
    <t>Extreme</t>
  </si>
  <si>
    <t>SCORE_SCALE</t>
  </si>
  <si>
    <t>RUBRIC_SCALE</t>
  </si>
  <si>
    <t>Класс (Scout/Navigator)</t>
  </si>
  <si>
    <t>Команда отмечает вклад наставников и других взрослых</t>
  </si>
  <si>
    <t>Озвучены наиболее важные извлеченные межличностные или управленческие уроки, которые связаны с возникшими проблемами</t>
  </si>
  <si>
    <t>Конструкция является практичной и ремонтропригодной, т. е. легко подлежит ремонту в полевых условиях</t>
  </si>
  <si>
    <t>Рассказали как ТНПА был протестирован/испытан до начала мероприятия</t>
  </si>
  <si>
    <t>Разработка и изготовление ТНПА представлены в четкой и логичной форме</t>
  </si>
  <si>
    <t>Озвучено инженерное обоснование систем и компонентов аппарата (почему были выбраны те или иные компоненты)</t>
  </si>
  <si>
    <t>Были использованы данные (какие?) для сравнения и выбора среди альтернативных решений/полезной нагрузки.</t>
  </si>
  <si>
    <t>Подробно рассказали как компания генерировала идеи с помощью мозгового штурма или других методов</t>
  </si>
  <si>
    <t>Продумано, как продуктом будут пользоваться покупатели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</si>
</sst>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scheme val="minor"/>
    </font>
    <font>
      <sz val="16"/>
      <color theme="1"/>
      <name val="Calibri"/>
      <family val="2"/>
      <scheme val="minor"/>
    </font>
    <font>
      <b/>
      <sz val="48"/>
      <color theme="1"/>
      <name val="Calibri"/>
      <family val="2"/>
      <scheme val="minor"/>
    </font>
    <font>
      <b/>
      <u/>
      <sz val="16"/>
      <color theme="1"/>
      <name val="Calibri"/>
      <family val="2"/>
      <scheme val="minor"/>
    </font>
    <font>
      <i/>
      <sz val="16"/>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sz val="14"/>
      <color theme="1"/>
      <name val="Arial"/>
      <family val="2"/>
    </font>
    <font>
      <b/>
      <sz val="16"/>
      <color theme="1"/>
      <name val="Arial"/>
      <family val="2"/>
    </font>
    <font>
      <sz val="16"/>
      <color theme="5"/>
      <name val="Calibri"/>
      <family val="2"/>
      <scheme val="minor"/>
    </font>
    <font>
      <sz val="11"/>
      <color theme="1"/>
      <name val="Arial"/>
      <family val="2"/>
    </font>
    <font>
      <b/>
      <sz val="14"/>
      <color indexed="64"/>
      <name val="Calibri"/>
      <family val="2"/>
      <scheme val="minor"/>
    </font>
    <font>
      <b/>
      <sz val="11"/>
      <color theme="1"/>
      <name val="Arial"/>
      <family val="2"/>
    </font>
    <font>
      <b/>
      <sz val="14"/>
      <color theme="2"/>
      <name val="Arial"/>
      <family val="2"/>
    </font>
    <font>
      <b/>
      <sz val="14"/>
      <color theme="0"/>
      <name val="Arial"/>
      <family val="2"/>
    </font>
    <font>
      <b/>
      <sz val="14"/>
      <color theme="5"/>
      <name val="Arial"/>
      <family val="2"/>
    </font>
    <font>
      <b/>
      <sz val="14"/>
      <color theme="5"/>
      <name val="Calibri"/>
      <family val="2"/>
      <scheme val="minor"/>
    </font>
    <font>
      <b/>
      <sz val="16"/>
      <color theme="2"/>
      <name val="Calibri"/>
      <family val="2"/>
      <scheme val="minor"/>
    </font>
    <font>
      <b/>
      <sz val="14"/>
      <color theme="2"/>
      <name val="Calibri"/>
      <family val="2"/>
      <scheme val="minor"/>
    </font>
    <font>
      <b/>
      <sz val="16"/>
      <color theme="2"/>
      <name val="Arial"/>
      <family val="2"/>
    </font>
    <font>
      <b/>
      <sz val="14"/>
      <color theme="1"/>
      <name val="Arial"/>
      <family val="2"/>
    </font>
    <font>
      <b/>
      <sz val="16"/>
      <color theme="5"/>
      <name val="Arial"/>
      <family val="2"/>
    </font>
    <font>
      <b/>
      <sz val="16"/>
      <color theme="4" tint="-0.499984740745262"/>
      <name val="Arial"/>
      <family val="2"/>
    </font>
    <font>
      <sz val="16"/>
      <color theme="4" tint="-0.499984740745262"/>
      <name val="Calibri"/>
      <family val="2"/>
      <scheme val="minor"/>
    </font>
    <font>
      <sz val="14"/>
      <name val="Arial"/>
      <family val="2"/>
    </font>
    <font>
      <sz val="14"/>
      <color theme="5"/>
      <name val="Calibri"/>
      <family val="2"/>
      <scheme val="minor"/>
    </font>
    <font>
      <sz val="16"/>
      <color theme="1"/>
      <name val="Arial"/>
      <family val="2"/>
    </font>
    <font>
      <b/>
      <sz val="18"/>
      <color theme="4" tint="-0.499984740745262"/>
      <name val="Calibri"/>
      <family val="2"/>
      <scheme val="minor"/>
    </font>
    <font>
      <b/>
      <sz val="20"/>
      <color theme="5"/>
      <name val="Calibri"/>
      <family val="2"/>
      <scheme val="minor"/>
    </font>
    <font>
      <b/>
      <sz val="20"/>
      <color theme="5"/>
      <name val="Arial"/>
      <family val="2"/>
    </font>
    <font>
      <b/>
      <sz val="16"/>
      <color theme="5"/>
      <name val="Calibri"/>
      <family val="2"/>
      <scheme val="minor"/>
    </font>
    <font>
      <sz val="18"/>
      <color theme="5"/>
      <name val="Calibri"/>
      <family val="2"/>
      <scheme val="minor"/>
    </font>
    <font>
      <sz val="18"/>
      <color theme="1"/>
      <name val="Calibri"/>
      <family val="2"/>
      <scheme val="minor"/>
    </font>
    <font>
      <sz val="18"/>
      <color theme="1"/>
      <name val="Arial"/>
      <family val="2"/>
    </font>
    <font>
      <b/>
      <sz val="16"/>
      <color rgb="FFED7D31"/>
      <name val="Arial"/>
      <family val="2"/>
    </font>
    <font>
      <b/>
      <sz val="22"/>
      <color theme="9" tint="-0.249977111117893"/>
      <name val="Arial"/>
      <family val="2"/>
    </font>
    <font>
      <b/>
      <sz val="11"/>
      <color theme="1"/>
      <name val="Calibri"/>
      <family val="2"/>
      <scheme val="minor"/>
    </font>
    <font>
      <sz val="11"/>
      <color theme="1"/>
      <name val="Calibri"/>
      <family val="2"/>
      <scheme val="minor"/>
    </font>
  </fonts>
  <fills count="13">
    <fill>
      <patternFill patternType="none"/>
    </fill>
    <fill>
      <patternFill patternType="gray125"/>
    </fill>
    <fill>
      <patternFill patternType="solid">
        <fgColor theme="0"/>
        <bgColor theme="0"/>
      </patternFill>
    </fill>
    <fill>
      <patternFill patternType="solid">
        <fgColor rgb="FF95B3D7"/>
        <bgColor indexed="64"/>
      </patternFill>
    </fill>
    <fill>
      <patternFill patternType="solid">
        <fgColor theme="4" tint="0.39997558519241921"/>
        <bgColor theme="4" tint="0.39997558519241921"/>
      </patternFill>
    </fill>
    <fill>
      <patternFill patternType="solid">
        <fgColor rgb="FFDF9F41"/>
        <bgColor rgb="FFDF9F41"/>
      </patternFill>
    </fill>
    <fill>
      <patternFill patternType="solid">
        <fgColor theme="1" tint="0.249977111117893"/>
        <bgColor theme="1" tint="0.249977111117893"/>
      </patternFill>
    </fill>
    <fill>
      <patternFill patternType="solid">
        <fgColor theme="1" tint="0.34998626667073579"/>
        <bgColor theme="1" tint="0.34998626667073579"/>
      </patternFill>
    </fill>
    <fill>
      <patternFill patternType="solid">
        <fgColor rgb="FFB8CCE4"/>
        <bgColor rgb="FFB8CCE4"/>
      </patternFill>
    </fill>
    <fill>
      <patternFill patternType="solid">
        <fgColor theme="0" tint="-0.14999847407452621"/>
        <bgColor theme="0" tint="-0.14999847407452621"/>
      </patternFill>
    </fill>
    <fill>
      <patternFill patternType="solid">
        <fgColor theme="1"/>
        <bgColor theme="1"/>
      </patternFill>
    </fill>
    <fill>
      <patternFill patternType="solid">
        <fgColor rgb="FFB8CCE4"/>
        <bgColor indexed="64"/>
      </patternFill>
    </fill>
    <fill>
      <patternFill patternType="solid">
        <fgColor theme="3" tint="0.59999389629810485"/>
        <bgColor theme="3" tint="0.59999389629810485"/>
      </patternFill>
    </fill>
  </fills>
  <borders count="1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auto="1"/>
      </bottom>
      <diagonal/>
    </border>
    <border>
      <left/>
      <right/>
      <top style="thin">
        <color auto="1"/>
      </top>
      <bottom style="thin">
        <color auto="1"/>
      </bottom>
      <diagonal/>
    </border>
    <border>
      <left/>
      <right style="thin">
        <color theme="0" tint="-0.14996795556505021"/>
      </right>
      <top/>
      <bottom/>
      <diagonal/>
    </border>
    <border>
      <left/>
      <right/>
      <top style="thin">
        <color theme="0" tint="-0.1499679555650502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thin">
        <color theme="0" tint="-0.14996795556505021"/>
      </top>
      <bottom style="thin">
        <color auto="1"/>
      </bottom>
      <diagonal/>
    </border>
    <border>
      <left style="thin">
        <color theme="0" tint="-0.14996795556505021"/>
      </left>
      <right/>
      <top style="thin">
        <color theme="0" tint="-0.14996795556505021"/>
      </top>
      <bottom style="thin">
        <color theme="0" tint="-0.1499679555650502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s>
  <cellStyleXfs count="2">
    <xf numFmtId="0" fontId="0" fillId="0" borderId="0"/>
    <xf numFmtId="9" fontId="38" fillId="0" borderId="0" applyFont="0" applyFill="0" applyBorder="0" applyProtection="0"/>
  </cellStyleXfs>
  <cellXfs count="144">
    <xf numFmtId="0" fontId="0" fillId="0" borderId="0" xfId="0"/>
    <xf numFmtId="0" fontId="1" fillId="0" borderId="0" xfId="0" applyFont="1"/>
    <xf numFmtId="0" fontId="3" fillId="0" borderId="0" xfId="0" applyFont="1"/>
    <xf numFmtId="0" fontId="1" fillId="0" borderId="0" xfId="0" quotePrefix="1" applyFont="1" applyAlignment="1">
      <alignment horizontal="left" indent="3"/>
    </xf>
    <xf numFmtId="0" fontId="1" fillId="0" borderId="0" xfId="0" applyFont="1" applyAlignment="1">
      <alignment horizontal="left" indent="2"/>
    </xf>
    <xf numFmtId="0" fontId="1" fillId="0" borderId="0" xfId="0" applyFont="1" applyAlignment="1">
      <alignment horizontal="left" vertical="center"/>
    </xf>
    <xf numFmtId="0" fontId="4" fillId="0" borderId="0" xfId="0" applyFont="1"/>
    <xf numFmtId="0" fontId="4" fillId="0" borderId="0" xfId="0" applyFont="1" applyAlignment="1">
      <alignment horizontal="left" indent="2"/>
    </xf>
    <xf numFmtId="0" fontId="5" fillId="0" borderId="0" xfId="0" applyFont="1"/>
    <xf numFmtId="0" fontId="1" fillId="0" borderId="0" xfId="0" applyFont="1" applyAlignment="1">
      <alignment horizontal="left" indent="3"/>
    </xf>
    <xf numFmtId="0" fontId="1" fillId="0" borderId="0" xfId="0" applyFont="1" applyAlignment="1">
      <alignment horizontal="left"/>
    </xf>
    <xf numFmtId="0" fontId="4" fillId="0" borderId="0" xfId="0" applyFont="1" applyAlignment="1">
      <alignment wrapText="1"/>
    </xf>
    <xf numFmtId="0" fontId="1"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0" fillId="0" borderId="0" xfId="0" applyProtection="1"/>
    <xf numFmtId="0" fontId="6" fillId="0" borderId="0" xfId="0" applyFont="1" applyAlignment="1" applyProtection="1">
      <alignment horizontal="center"/>
    </xf>
    <xf numFmtId="0" fontId="7" fillId="0" borderId="0" xfId="0" applyFont="1" applyProtection="1"/>
    <xf numFmtId="0" fontId="8" fillId="0" borderId="0" xfId="0" applyFont="1" applyAlignment="1" applyProtection="1">
      <alignment vertical="center" wrapText="1"/>
    </xf>
    <xf numFmtId="0" fontId="9" fillId="2" borderId="1"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 fillId="0" borderId="0" xfId="0" applyFont="1" applyAlignment="1" applyProtection="1">
      <alignment horizontal="center" vertical="center"/>
    </xf>
    <xf numFmtId="9" fontId="1" fillId="0" borderId="0" xfId="1" applyNumberFormat="1" applyFont="1" applyAlignment="1" applyProtection="1">
      <alignment horizontal="center" vertical="center"/>
    </xf>
    <xf numFmtId="0" fontId="11" fillId="0" borderId="0" xfId="0" applyFont="1" applyAlignment="1" applyProtection="1">
      <alignment horizontal="center" vertical="center"/>
    </xf>
    <xf numFmtId="0" fontId="12" fillId="3" borderId="0" xfId="0" applyFont="1" applyFill="1"/>
    <xf numFmtId="0" fontId="0" fillId="4" borderId="0" xfId="0" applyFill="1" applyProtection="1"/>
    <xf numFmtId="0" fontId="8" fillId="4" borderId="0" xfId="0" applyFont="1" applyFill="1" applyAlignment="1" applyProtection="1">
      <alignment vertical="center" wrapText="1"/>
    </xf>
    <xf numFmtId="0" fontId="9" fillId="4" borderId="0" xfId="0" applyFont="1" applyFill="1" applyAlignment="1" applyProtection="1">
      <alignment horizontal="center" vertical="center" wrapText="1"/>
    </xf>
    <xf numFmtId="0" fontId="10" fillId="4" borderId="0" xfId="0" applyFont="1" applyFill="1" applyAlignment="1" applyProtection="1">
      <alignment horizontal="center" vertical="center"/>
    </xf>
    <xf numFmtId="0" fontId="1" fillId="4" borderId="0" xfId="0" applyFont="1" applyFill="1" applyAlignment="1" applyProtection="1">
      <alignment horizontal="center" vertical="center"/>
    </xf>
    <xf numFmtId="9" fontId="1" fillId="4" borderId="0" xfId="1" applyNumberFormat="1" applyFont="1" applyFill="1" applyAlignment="1" applyProtection="1">
      <alignment horizontal="center" vertical="center"/>
    </xf>
    <xf numFmtId="0" fontId="11" fillId="4" borderId="0" xfId="0" applyFont="1" applyFill="1" applyAlignment="1" applyProtection="1">
      <alignment horizontal="center" vertical="center"/>
    </xf>
    <xf numFmtId="0" fontId="12" fillId="0" borderId="0" xfId="0" applyFont="1"/>
    <xf numFmtId="0" fontId="13" fillId="5" borderId="2" xfId="0" applyFont="1" applyFill="1" applyBorder="1" applyAlignment="1" applyProtection="1">
      <alignment horizontal="center" vertical="center"/>
      <protection locked="0"/>
    </xf>
    <xf numFmtId="0" fontId="9" fillId="0" borderId="0" xfId="0" applyFont="1" applyAlignment="1" applyProtection="1">
      <alignment horizontal="center" vertical="center" wrapText="1"/>
    </xf>
    <xf numFmtId="0" fontId="13" fillId="5" borderId="3" xfId="0" quotePrefix="1"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6" fillId="0" borderId="0" xfId="0" applyFont="1" applyProtection="1"/>
    <xf numFmtId="0" fontId="14" fillId="6" borderId="0" xfId="0" applyFont="1" applyFill="1" applyAlignment="1" applyProtection="1">
      <alignment horizontal="center" vertical="center" wrapText="1"/>
    </xf>
    <xf numFmtId="0" fontId="15" fillId="7" borderId="0" xfId="0" applyFont="1" applyFill="1" applyAlignment="1" applyProtection="1">
      <alignment horizontal="center" vertical="center" wrapText="1"/>
    </xf>
    <xf numFmtId="0" fontId="16" fillId="7" borderId="0" xfId="0" applyFont="1" applyFill="1" applyAlignment="1" applyProtection="1">
      <alignment horizontal="center" vertical="center" wrapText="1"/>
    </xf>
    <xf numFmtId="9" fontId="15" fillId="7" borderId="0" xfId="1" applyNumberFormat="1" applyFont="1" applyFill="1" applyAlignment="1" applyProtection="1">
      <alignment horizontal="center" vertical="center"/>
    </xf>
    <xf numFmtId="0" fontId="14" fillId="7" borderId="0" xfId="0" applyFont="1" applyFill="1" applyAlignment="1" applyProtection="1">
      <alignment horizontal="center" vertical="center" wrapText="1"/>
    </xf>
    <xf numFmtId="0" fontId="9" fillId="7" borderId="0" xfId="0" applyFont="1" applyFill="1" applyAlignment="1" applyProtection="1">
      <alignment horizontal="center" vertical="center" wrapText="1"/>
    </xf>
    <xf numFmtId="0" fontId="17" fillId="7" borderId="0" xfId="0" applyFont="1" applyFill="1" applyAlignment="1" applyProtection="1">
      <alignment horizontal="center" vertical="center"/>
    </xf>
    <xf numFmtId="0" fontId="18" fillId="7" borderId="0" xfId="0" applyFont="1" applyFill="1" applyAlignment="1" applyProtection="1">
      <alignment horizontal="center" vertical="center"/>
    </xf>
    <xf numFmtId="9" fontId="19" fillId="7" borderId="0" xfId="1" applyNumberFormat="1" applyFont="1" applyFill="1" applyAlignment="1" applyProtection="1">
      <alignment horizontal="center" vertical="center"/>
    </xf>
    <xf numFmtId="0" fontId="19" fillId="7" borderId="0" xfId="0" applyFont="1" applyFill="1" applyAlignment="1" applyProtection="1">
      <alignment horizontal="center" vertical="center"/>
    </xf>
    <xf numFmtId="0" fontId="20" fillId="7" borderId="0" xfId="0" applyFont="1" applyFill="1" applyAlignment="1" applyProtection="1">
      <alignment horizontal="center" vertical="center" wrapText="1"/>
    </xf>
    <xf numFmtId="0" fontId="21" fillId="8" borderId="0" xfId="0" applyFont="1" applyFill="1" applyAlignment="1" applyProtection="1">
      <alignment horizontal="center" vertical="center" wrapText="1"/>
    </xf>
    <xf numFmtId="0" fontId="9" fillId="8" borderId="0" xfId="0" applyFont="1" applyFill="1" applyAlignment="1" applyProtection="1">
      <alignment horizontal="center" vertical="center" wrapText="1"/>
    </xf>
    <xf numFmtId="1" fontId="22" fillId="8" borderId="0" xfId="0" applyNumberFormat="1" applyFont="1" applyFill="1" applyAlignment="1" applyProtection="1">
      <alignment horizontal="center" vertical="center" wrapText="1"/>
    </xf>
    <xf numFmtId="1" fontId="23" fillId="8" borderId="0" xfId="0" applyNumberFormat="1" applyFont="1" applyFill="1" applyAlignment="1" applyProtection="1">
      <alignment horizontal="center" vertical="center" wrapText="1"/>
    </xf>
    <xf numFmtId="9" fontId="23" fillId="8" borderId="0" xfId="1" applyNumberFormat="1" applyFont="1" applyFill="1" applyAlignment="1" applyProtection="1">
      <alignment horizontal="center" vertical="center" wrapText="1"/>
    </xf>
    <xf numFmtId="2" fontId="22" fillId="8" borderId="0" xfId="0" applyNumberFormat="1" applyFont="1" applyFill="1" applyAlignment="1" applyProtection="1">
      <alignment horizontal="center" vertical="center" wrapText="1"/>
    </xf>
    <xf numFmtId="0" fontId="22" fillId="8" borderId="0" xfId="0" applyFont="1" applyFill="1" applyAlignment="1" applyProtection="1">
      <alignment horizontal="center" vertical="center" wrapText="1"/>
    </xf>
    <xf numFmtId="0" fontId="6" fillId="9" borderId="0" xfId="0" applyFont="1" applyFill="1" applyAlignment="1" applyProtection="1">
      <alignment horizontal="center"/>
    </xf>
    <xf numFmtId="0" fontId="21" fillId="0" borderId="0" xfId="0" applyFont="1" applyAlignment="1" applyProtection="1">
      <alignment vertical="center" wrapText="1"/>
    </xf>
    <xf numFmtId="0" fontId="23" fillId="8" borderId="0" xfId="0" applyFont="1" applyFill="1" applyAlignment="1" applyProtection="1">
      <alignment horizontal="center" vertical="center" wrapText="1"/>
    </xf>
    <xf numFmtId="0" fontId="21" fillId="9" borderId="0" xfId="0" applyFont="1" applyFill="1" applyAlignment="1" applyProtection="1">
      <alignment vertical="center" wrapText="1"/>
    </xf>
    <xf numFmtId="0" fontId="9" fillId="5" borderId="2" xfId="0" applyFont="1" applyFill="1" applyBorder="1" applyAlignment="1" applyProtection="1">
      <alignment horizontal="center" vertical="center"/>
      <protection locked="0"/>
    </xf>
    <xf numFmtId="1" fontId="24" fillId="9" borderId="0" xfId="0" applyNumberFormat="1" applyFont="1" applyFill="1" applyAlignment="1" applyProtection="1">
      <alignment horizontal="center" vertical="center"/>
    </xf>
    <xf numFmtId="9" fontId="24" fillId="9" borderId="0" xfId="1" applyNumberFormat="1" applyFont="1" applyFill="1" applyAlignment="1" applyProtection="1">
      <alignment horizontal="center" vertical="center"/>
    </xf>
    <xf numFmtId="1" fontId="10" fillId="9" borderId="0" xfId="0" applyNumberFormat="1" applyFont="1" applyFill="1" applyAlignment="1" applyProtection="1">
      <alignment horizontal="center" vertical="center"/>
    </xf>
    <xf numFmtId="0" fontId="11" fillId="5" borderId="2" xfId="0" applyFont="1" applyFill="1" applyBorder="1" applyAlignment="1" applyProtection="1">
      <alignment horizontal="center" vertical="center"/>
      <protection locked="0"/>
    </xf>
    <xf numFmtId="0" fontId="8" fillId="0" borderId="4" xfId="0" applyFont="1" applyBorder="1" applyAlignment="1" applyProtection="1">
      <alignment vertical="center" wrapText="1"/>
    </xf>
    <xf numFmtId="0" fontId="9" fillId="8" borderId="5"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0" fontId="25" fillId="0" borderId="0" xfId="0" applyFont="1" applyAlignment="1" applyProtection="1">
      <alignment vertical="center" wrapText="1"/>
    </xf>
    <xf numFmtId="0" fontId="8" fillId="0" borderId="0" xfId="0" applyFont="1" applyAlignment="1" applyProtection="1">
      <alignment horizontal="left" vertical="center" wrapText="1"/>
    </xf>
    <xf numFmtId="0" fontId="9" fillId="5" borderId="2" xfId="0" quotePrefix="1" applyFont="1" applyFill="1" applyBorder="1" applyAlignment="1" applyProtection="1">
      <alignment horizontal="center" vertical="center"/>
      <protection locked="0"/>
    </xf>
    <xf numFmtId="0" fontId="7" fillId="9" borderId="0" xfId="0" applyFont="1" applyFill="1" applyProtection="1"/>
    <xf numFmtId="1" fontId="26" fillId="10" borderId="0" xfId="0" applyNumberFormat="1" applyFont="1" applyFill="1" applyAlignment="1" applyProtection="1">
      <alignment horizontal="center" vertical="center"/>
    </xf>
    <xf numFmtId="0" fontId="22" fillId="10" borderId="0" xfId="0" applyFont="1" applyFill="1" applyAlignment="1" applyProtection="1">
      <alignment horizontal="center" vertical="center"/>
    </xf>
    <xf numFmtId="1" fontId="10" fillId="10" borderId="0" xfId="0" applyNumberFormat="1" applyFont="1" applyFill="1" applyAlignment="1" applyProtection="1">
      <alignment horizontal="center" vertical="center"/>
    </xf>
    <xf numFmtId="1" fontId="1" fillId="10" borderId="0" xfId="0" applyNumberFormat="1" applyFont="1" applyFill="1" applyAlignment="1" applyProtection="1">
      <alignment horizontal="center" vertical="center"/>
    </xf>
    <xf numFmtId="9" fontId="1" fillId="10" borderId="0" xfId="1" applyNumberFormat="1" applyFont="1" applyFill="1" applyAlignment="1" applyProtection="1">
      <alignment horizontal="center" vertical="center"/>
    </xf>
    <xf numFmtId="1" fontId="27" fillId="10" borderId="0" xfId="0" applyNumberFormat="1" applyFont="1" applyFill="1" applyAlignment="1" applyProtection="1">
      <alignment horizontal="center" vertical="center"/>
    </xf>
    <xf numFmtId="1" fontId="26" fillId="9" borderId="0" xfId="0" applyNumberFormat="1" applyFont="1" applyFill="1" applyAlignment="1" applyProtection="1">
      <alignment horizontal="center" vertical="center"/>
    </xf>
    <xf numFmtId="0" fontId="9" fillId="9" borderId="0" xfId="0" applyFont="1" applyFill="1" applyAlignment="1" applyProtection="1">
      <alignment horizontal="center" vertical="center"/>
    </xf>
    <xf numFmtId="1" fontId="28" fillId="9" borderId="0" xfId="1" applyNumberFormat="1" applyFont="1" applyFill="1" applyAlignment="1" applyProtection="1">
      <alignment horizontal="center" vertical="center"/>
    </xf>
    <xf numFmtId="9" fontId="28" fillId="9" borderId="0" xfId="1" applyNumberFormat="1" applyFont="1" applyFill="1" applyAlignment="1" applyProtection="1">
      <alignment horizontal="center" vertical="center"/>
    </xf>
    <xf numFmtId="2" fontId="29" fillId="2" borderId="6" xfId="0" applyNumberFormat="1" applyFont="1" applyFill="1" applyBorder="1" applyAlignment="1" applyProtection="1">
      <alignment horizontal="center" vertical="center"/>
    </xf>
    <xf numFmtId="1" fontId="30" fillId="0" borderId="7" xfId="0" applyNumberFormat="1" applyFont="1" applyBorder="1" applyAlignment="1" applyProtection="1">
      <alignment horizontal="center" vertical="center"/>
    </xf>
    <xf numFmtId="0" fontId="31" fillId="0" borderId="0" xfId="0" applyFont="1" applyAlignment="1" applyProtection="1">
      <alignment horizontal="center" vertical="center" wrapText="1"/>
    </xf>
    <xf numFmtId="9" fontId="31" fillId="0" borderId="0" xfId="1" applyNumberFormat="1" applyFont="1" applyAlignment="1" applyProtection="1">
      <alignment horizontal="center" vertical="center" wrapText="1"/>
    </xf>
    <xf numFmtId="0" fontId="9" fillId="10" borderId="0" xfId="0" applyFont="1" applyFill="1" applyAlignment="1" applyProtection="1">
      <alignment horizontal="center" vertical="center"/>
    </xf>
    <xf numFmtId="1" fontId="32" fillId="9" borderId="0" xfId="0" applyNumberFormat="1" applyFont="1" applyFill="1" applyAlignment="1" applyProtection="1">
      <alignment horizontal="center" vertical="center"/>
    </xf>
    <xf numFmtId="1" fontId="33" fillId="9" borderId="0" xfId="0" applyNumberFormat="1" applyFont="1" applyFill="1" applyAlignment="1" applyProtection="1">
      <alignment horizontal="center" vertical="center"/>
    </xf>
    <xf numFmtId="9" fontId="33" fillId="9" borderId="0" xfId="1" applyNumberFormat="1" applyFont="1" applyFill="1" applyAlignment="1" applyProtection="1">
      <alignment horizontal="center" vertical="center"/>
    </xf>
    <xf numFmtId="2" fontId="33" fillId="9" borderId="0" xfId="0" applyNumberFormat="1" applyFont="1" applyFill="1" applyAlignment="1" applyProtection="1">
      <alignment horizontal="center" vertical="center"/>
    </xf>
    <xf numFmtId="0" fontId="34" fillId="0" borderId="0" xfId="0" applyFont="1" applyAlignment="1" applyProtection="1">
      <alignment horizontal="center" vertical="center"/>
    </xf>
    <xf numFmtId="1" fontId="35" fillId="11" borderId="0" xfId="0" applyNumberFormat="1" applyFont="1" applyFill="1" applyAlignment="1" applyProtection="1">
      <alignment horizontal="center" vertical="center" wrapText="1"/>
    </xf>
    <xf numFmtId="9" fontId="9" fillId="8" borderId="0" xfId="1" applyNumberFormat="1" applyFont="1" applyFill="1" applyAlignment="1" applyProtection="1">
      <alignment horizontal="center" vertical="center" wrapText="1"/>
    </xf>
    <xf numFmtId="0" fontId="23" fillId="8" borderId="0" xfId="1" applyNumberFormat="1" applyFont="1" applyFill="1" applyAlignment="1" applyProtection="1">
      <alignment horizontal="center" vertical="center" wrapText="1"/>
    </xf>
    <xf numFmtId="1" fontId="30" fillId="2" borderId="6" xfId="0" applyNumberFormat="1" applyFont="1" applyFill="1" applyBorder="1" applyAlignment="1" applyProtection="1">
      <alignment horizontal="center" vertical="center" wrapText="1"/>
    </xf>
    <xf numFmtId="0" fontId="30" fillId="0" borderId="8" xfId="0" applyFont="1" applyBorder="1" applyAlignment="1" applyProtection="1">
      <alignment horizontal="center" vertical="center"/>
    </xf>
    <xf numFmtId="1" fontId="1" fillId="9" borderId="0" xfId="0" applyNumberFormat="1" applyFont="1" applyFill="1" applyAlignment="1" applyProtection="1">
      <alignment horizontal="center" vertical="center"/>
    </xf>
    <xf numFmtId="9" fontId="1" fillId="9" borderId="0" xfId="1" applyNumberFormat="1" applyFont="1" applyFill="1" applyAlignment="1" applyProtection="1">
      <alignment horizontal="center" vertical="center"/>
    </xf>
    <xf numFmtId="0" fontId="9" fillId="5" borderId="0" xfId="0" applyFont="1" applyFill="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6" fillId="12" borderId="0" xfId="0" applyFont="1" applyFill="1" applyAlignment="1" applyProtection="1">
      <alignment horizontal="center"/>
    </xf>
    <xf numFmtId="0" fontId="7" fillId="12" borderId="0" xfId="0" applyFont="1" applyFill="1" applyProtection="1"/>
    <xf numFmtId="0" fontId="8" fillId="12" borderId="0" xfId="0" applyFont="1" applyFill="1" applyAlignment="1" applyProtection="1">
      <alignment vertical="center" wrapText="1"/>
    </xf>
    <xf numFmtId="0" fontId="9" fillId="12" borderId="0" xfId="0" applyFont="1" applyFill="1" applyAlignment="1" applyProtection="1">
      <alignment horizontal="center" vertical="center" wrapText="1"/>
    </xf>
    <xf numFmtId="0" fontId="11" fillId="12" borderId="0" xfId="0" applyFont="1" applyFill="1" applyAlignment="1" applyProtection="1">
      <alignment vertical="center" wrapText="1"/>
    </xf>
    <xf numFmtId="0" fontId="11" fillId="12" borderId="0" xfId="0" applyFont="1" applyFill="1" applyAlignment="1" applyProtection="1">
      <alignment horizontal="center" vertical="center" wrapText="1"/>
    </xf>
    <xf numFmtId="0" fontId="0" fillId="8" borderId="0" xfId="0" applyFill="1" applyProtection="1"/>
    <xf numFmtId="0" fontId="9" fillId="8" borderId="0" xfId="0" applyFont="1" applyFill="1" applyAlignment="1" applyProtection="1">
      <alignment horizontal="center" vertical="center"/>
    </xf>
    <xf numFmtId="1" fontId="30" fillId="0" borderId="6" xfId="1" applyNumberFormat="1" applyFont="1" applyBorder="1" applyAlignment="1" applyProtection="1">
      <alignment horizontal="center" vertical="center"/>
    </xf>
    <xf numFmtId="0" fontId="36" fillId="0" borderId="8" xfId="0" applyFont="1" applyBorder="1" applyAlignment="1" applyProtection="1">
      <alignment horizontal="center" vertical="center"/>
    </xf>
    <xf numFmtId="0" fontId="5" fillId="0" borderId="0" xfId="0" applyFont="1" applyAlignment="1" applyProtection="1">
      <alignment horizontal="center"/>
    </xf>
    <xf numFmtId="0" fontId="11" fillId="8" borderId="0" xfId="0" applyFont="1" applyFill="1" applyAlignment="1" applyProtection="1">
      <alignment horizontal="center" vertical="center"/>
    </xf>
    <xf numFmtId="0" fontId="0" fillId="0" borderId="0" xfId="0" applyAlignment="1" applyProtection="1">
      <alignment horizontal="left" vertical="center"/>
    </xf>
    <xf numFmtId="0" fontId="8" fillId="0" borderId="10" xfId="0" applyFont="1" applyBorder="1" applyAlignment="1" applyProtection="1">
      <alignment vertical="center" wrapText="1"/>
    </xf>
    <xf numFmtId="0" fontId="11" fillId="0" borderId="0" xfId="0" applyFont="1" applyAlignment="1" applyProtection="1">
      <alignment vertical="center" wrapText="1"/>
    </xf>
    <xf numFmtId="0" fontId="10" fillId="0" borderId="0" xfId="0" applyFont="1" applyAlignment="1" applyProtection="1">
      <alignment horizontal="center" vertical="center" wrapText="1"/>
    </xf>
    <xf numFmtId="0" fontId="1" fillId="0" borderId="0" xfId="0" applyFont="1" applyAlignment="1" applyProtection="1">
      <alignment horizontal="center" vertical="center" wrapText="1"/>
    </xf>
    <xf numFmtId="9" fontId="1" fillId="0" borderId="0" xfId="1" applyNumberFormat="1" applyFont="1" applyAlignment="1" applyProtection="1">
      <alignment horizontal="center" vertical="center" wrapText="1"/>
    </xf>
    <xf numFmtId="0" fontId="0" fillId="0" borderId="0" xfId="0"/>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37" fillId="9" borderId="14" xfId="0" applyFont="1" applyFill="1" applyBorder="1"/>
    <xf numFmtId="0" fontId="13" fillId="0" borderId="6" xfId="0" applyFont="1" applyBorder="1" applyAlignment="1">
      <alignment horizontal="center" vertical="center" wrapText="1"/>
    </xf>
    <xf numFmtId="0" fontId="11" fillId="0" borderId="15" xfId="0" applyFont="1" applyBorder="1" applyAlignment="1">
      <alignment horizontal="center" vertical="center" wrapText="1"/>
    </xf>
    <xf numFmtId="0" fontId="37" fillId="0" borderId="8" xfId="0" applyFont="1" applyBorder="1" applyAlignment="1">
      <alignment horizontal="center" vertical="center"/>
    </xf>
    <xf numFmtId="0" fontId="37" fillId="9" borderId="14" xfId="0" applyFont="1" applyFill="1" applyBorder="1" applyAlignment="1">
      <alignment horizontal="center" vertical="center"/>
    </xf>
    <xf numFmtId="0" fontId="13" fillId="0" borderId="16" xfId="0" applyFont="1" applyBorder="1" applyAlignment="1">
      <alignment horizontal="center" vertical="center" wrapText="1"/>
    </xf>
    <xf numFmtId="0" fontId="37" fillId="0" borderId="17" xfId="0" applyFont="1" applyBorder="1" applyAlignment="1">
      <alignment horizontal="center" vertical="center"/>
    </xf>
    <xf numFmtId="0" fontId="37" fillId="9" borderId="14" xfId="0" applyFont="1" applyFill="1" applyBorder="1" applyAlignment="1">
      <alignment vertical="top" wrapText="1"/>
    </xf>
    <xf numFmtId="0" fontId="37" fillId="0" borderId="7" xfId="0" applyFont="1" applyBorder="1" applyAlignment="1">
      <alignment horizontal="center" vertical="center"/>
    </xf>
    <xf numFmtId="0" fontId="13" fillId="0" borderId="7" xfId="0" applyFont="1" applyBorder="1" applyAlignment="1">
      <alignment horizontal="center" vertical="center" wrapText="1"/>
    </xf>
    <xf numFmtId="0" fontId="37" fillId="9" borderId="16" xfId="0" applyFont="1" applyFill="1" applyBorder="1"/>
    <xf numFmtId="0" fontId="37" fillId="9" borderId="17" xfId="0" applyFont="1" applyFill="1" applyBorder="1"/>
    <xf numFmtId="0" fontId="0" fillId="0" borderId="15" xfId="0" applyBorder="1"/>
    <xf numFmtId="0" fontId="13" fillId="8" borderId="8"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indent="18"/>
    </xf>
    <xf numFmtId="0" fontId="1" fillId="0" borderId="0" xfId="0" applyFont="1" applyAlignment="1">
      <alignment horizontal="left" wrapText="1"/>
    </xf>
    <xf numFmtId="0" fontId="7" fillId="0" borderId="0" xfId="0" applyFont="1" applyAlignment="1" applyProtection="1">
      <alignment horizontal="left"/>
    </xf>
    <xf numFmtId="0" fontId="6" fillId="5" borderId="0" xfId="0" applyFont="1" applyFill="1" applyAlignment="1" applyProtection="1">
      <alignment horizontal="left" vertical="top" wrapText="1"/>
      <protection locked="0"/>
    </xf>
    <xf numFmtId="0" fontId="6" fillId="5" borderId="2" xfId="0" applyFont="1" applyFill="1" applyBorder="1" applyAlignment="1" applyProtection="1">
      <alignment horizontal="left" vertical="top" wrapText="1"/>
      <protection locked="0"/>
    </xf>
  </cellXfs>
  <cellStyles count="2">
    <cellStyle name="Обычный" xfId="0" builtinId="0"/>
    <cellStyle name="Процентный" xfId="1" builtinId="5"/>
  </cellStyles>
  <dxfs count="5">
    <dxf>
      <fill>
        <patternFill patternType="solid">
          <fgColor indexed="2"/>
          <bgColor indexed="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11</xdr:row>
      <xdr:rowOff>88900</xdr:rowOff>
    </xdr:from>
    <xdr:to>
      <xdr:col>25</xdr:col>
      <xdr:colOff>349249</xdr:colOff>
      <xdr:row>24</xdr:row>
      <xdr:rowOff>155142</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rcRect r="1769"/>
        <a:stretch/>
      </xdr:blipFill>
      <xdr:spPr bwMode="auto">
        <a:xfrm>
          <a:off x="358775" y="4978400"/>
          <a:ext cx="16103599" cy="3574617"/>
        </a:xfrm>
        <a:prstGeom prst="rect">
          <a:avLst/>
        </a:prstGeom>
      </xdr:spPr>
    </xdr:pic>
    <xdr:clientData/>
  </xdr:twoCellAnchor>
  <xdr:twoCellAnchor>
    <xdr:from>
      <xdr:col>4</xdr:col>
      <xdr:colOff>428625</xdr:colOff>
      <xdr:row>13</xdr:row>
      <xdr:rowOff>76200</xdr:rowOff>
    </xdr:from>
    <xdr:to>
      <xdr:col>6</xdr:col>
      <xdr:colOff>101600</xdr:colOff>
      <xdr:row>17</xdr:row>
      <xdr:rowOff>231775</xdr:rowOff>
    </xdr:to>
    <xdr:sp macro="" textlink="">
      <xdr:nvSpPr>
        <xdr:cNvPr id="4" name="Down Arrow 3">
          <a:extLst>
            <a:ext uri="{FF2B5EF4-FFF2-40B4-BE49-F238E27FC236}">
              <a16:creationId xmlns:a16="http://schemas.microsoft.com/office/drawing/2014/main" id="{00000000-0008-0000-0000-000004000000}"/>
            </a:ext>
          </a:extLst>
        </xdr:cNvPr>
        <xdr:cNvSpPr/>
      </xdr:nvSpPr>
      <xdr:spPr bwMode="auto">
        <a:xfrm>
          <a:off x="3873500" y="5505450"/>
          <a:ext cx="879475" cy="1235075"/>
        </a:xfrm>
        <a:prstGeom prst="down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800" b="1">
              <a:solidFill>
                <a:sysClr val="windowText" lastClr="000000"/>
              </a:solidFill>
            </a:rPr>
            <a:t>1</a:t>
          </a:r>
          <a:endParaRPr/>
        </a:p>
      </xdr:txBody>
    </xdr:sp>
    <xdr:clientData/>
  </xdr:twoCellAnchor>
  <xdr:twoCellAnchor>
    <xdr:from>
      <xdr:col>15</xdr:col>
      <xdr:colOff>162832</xdr:colOff>
      <xdr:row>16</xdr:row>
      <xdr:rowOff>228146</xdr:rowOff>
    </xdr:from>
    <xdr:to>
      <xdr:col>17</xdr:col>
      <xdr:colOff>286657</xdr:colOff>
      <xdr:row>22</xdr:row>
      <xdr:rowOff>218621</xdr:rowOff>
    </xdr:to>
    <xdr:sp macro="" textlink="">
      <xdr:nvSpPr>
        <xdr:cNvPr id="7" name="&quot;No&quot; Symbol 6">
          <a:extLst>
            <a:ext uri="{FF2B5EF4-FFF2-40B4-BE49-F238E27FC236}">
              <a16:creationId xmlns:a16="http://schemas.microsoft.com/office/drawing/2014/main" id="{00000000-0008-0000-0000-000007000000}"/>
            </a:ext>
          </a:extLst>
        </xdr:cNvPr>
        <xdr:cNvSpPr/>
      </xdr:nvSpPr>
      <xdr:spPr bwMode="auto">
        <a:xfrm>
          <a:off x="10243457" y="6467021"/>
          <a:ext cx="1330325" cy="1609724"/>
        </a:xfrm>
        <a:prstGeom prst="noSmoking">
          <a:avLst>
            <a:gd name="adj" fmla="val 18750"/>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US" sz="1100">
            <a:solidFill>
              <a:schemeClr val="tx1"/>
            </a:solidFill>
          </a:endParaRPr>
        </a:p>
      </xdr:txBody>
    </xdr:sp>
    <xdr:clientData/>
  </xdr:twoCellAnchor>
  <xdr:oneCellAnchor>
    <xdr:from>
      <xdr:col>17</xdr:col>
      <xdr:colOff>548368</xdr:colOff>
      <xdr:row>19</xdr:row>
      <xdr:rowOff>19503</xdr:rowOff>
    </xdr:from>
    <xdr:ext cx="2630464" cy="374141"/>
    <xdr:sp macro="" textlink="">
      <xdr:nvSpPr>
        <xdr:cNvPr id="8" name="TextBox 7">
          <a:extLst>
            <a:ext uri="{FF2B5EF4-FFF2-40B4-BE49-F238E27FC236}">
              <a16:creationId xmlns:a16="http://schemas.microsoft.com/office/drawing/2014/main" id="{00000000-0008-0000-0000-000008000000}"/>
            </a:ext>
          </a:extLst>
        </xdr:cNvPr>
        <xdr:cNvSpPr txBox="1"/>
      </xdr:nvSpPr>
      <xdr:spPr bwMode="auto">
        <a:xfrm>
          <a:off x="11835493" y="7068003"/>
          <a:ext cx="2630464" cy="374141"/>
        </a:xfrm>
        <a:prstGeom prst="rect">
          <a:avLst/>
        </a:prstGeom>
        <a:solidFill>
          <a:srgbClr val="FFC000"/>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defRPr/>
          </a:pPr>
          <a:r>
            <a:rPr lang="en-US" sz="1800" b="1"/>
            <a:t>Do not use for initial save</a:t>
          </a:r>
        </a:p>
      </xdr:txBody>
    </xdr:sp>
    <xdr:clientData/>
  </xdr:oneCellAnchor>
  <xdr:twoCellAnchor editAs="oneCell">
    <xdr:from>
      <xdr:col>1</xdr:col>
      <xdr:colOff>130627</xdr:colOff>
      <xdr:row>96</xdr:row>
      <xdr:rowOff>92527</xdr:rowOff>
    </xdr:from>
    <xdr:to>
      <xdr:col>25</xdr:col>
      <xdr:colOff>452436</xdr:colOff>
      <xdr:row>112</xdr:row>
      <xdr:rowOff>184068</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xdr:blipFill>
      <xdr:spPr bwMode="auto">
        <a:xfrm>
          <a:off x="378277" y="19561628"/>
          <a:ext cx="16323808" cy="4276190"/>
        </a:xfrm>
        <a:prstGeom prst="rect">
          <a:avLst/>
        </a:prstGeom>
      </xdr:spPr>
    </xdr:pic>
    <xdr:clientData/>
  </xdr:twoCellAnchor>
  <xdr:twoCellAnchor editAs="oneCell">
    <xdr:from>
      <xdr:col>1</xdr:col>
      <xdr:colOff>231320</xdr:colOff>
      <xdr:row>40</xdr:row>
      <xdr:rowOff>126046</xdr:rowOff>
    </xdr:from>
    <xdr:to>
      <xdr:col>7</xdr:col>
      <xdr:colOff>97360</xdr:colOff>
      <xdr:row>51</xdr:row>
      <xdr:rowOff>93940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xdr:blipFill>
      <xdr:spPr bwMode="auto">
        <a:xfrm>
          <a:off x="476249" y="7977367"/>
          <a:ext cx="4907486" cy="2847619"/>
        </a:xfrm>
        <a:prstGeom prst="rect">
          <a:avLst/>
        </a:prstGeom>
      </xdr:spPr>
    </xdr:pic>
    <xdr:clientData/>
  </xdr:twoCellAnchor>
  <xdr:twoCellAnchor editAs="oneCell">
    <xdr:from>
      <xdr:col>11</xdr:col>
      <xdr:colOff>156481</xdr:colOff>
      <xdr:row>38</xdr:row>
      <xdr:rowOff>65316</xdr:rowOff>
    </xdr:from>
    <xdr:to>
      <xdr:col>21</xdr:col>
      <xdr:colOff>270762</xdr:colOff>
      <xdr:row>54</xdr:row>
      <xdr:rowOff>156030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stretch/>
      </xdr:blipFill>
      <xdr:spPr bwMode="auto">
        <a:xfrm>
          <a:off x="7558767" y="7535637"/>
          <a:ext cx="6237495" cy="4275364"/>
        </a:xfrm>
        <a:prstGeom prst="rect">
          <a:avLst/>
        </a:prstGeom>
      </xdr:spPr>
    </xdr:pic>
    <xdr:clientData/>
  </xdr:twoCellAnchor>
  <xdr:twoCellAnchor>
    <xdr:from>
      <xdr:col>7</xdr:col>
      <xdr:colOff>585106</xdr:colOff>
      <xdr:row>45</xdr:row>
      <xdr:rowOff>178254</xdr:rowOff>
    </xdr:from>
    <xdr:to>
      <xdr:col>10</xdr:col>
      <xdr:colOff>609599</xdr:colOff>
      <xdr:row>50</xdr:row>
      <xdr:rowOff>63954</xdr:rowOff>
    </xdr:to>
    <xdr:sp macro="" textlink="">
      <xdr:nvSpPr>
        <xdr:cNvPr id="13" name="Right Arrow 12">
          <a:extLst>
            <a:ext uri="{FF2B5EF4-FFF2-40B4-BE49-F238E27FC236}">
              <a16:creationId xmlns:a16="http://schemas.microsoft.com/office/drawing/2014/main" id="{00000000-0008-0000-0000-00000D000000}"/>
            </a:ext>
          </a:extLst>
        </xdr:cNvPr>
        <xdr:cNvSpPr/>
      </xdr:nvSpPr>
      <xdr:spPr bwMode="auto">
        <a:xfrm>
          <a:off x="5528581" y="8969830"/>
          <a:ext cx="1853293" cy="838200"/>
        </a:xfrm>
        <a:prstGeom prst="right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800" b="1">
              <a:solidFill>
                <a:sysClr val="windowText" lastClr="000000"/>
              </a:solidFill>
            </a:rPr>
            <a:t>Results in</a:t>
          </a:r>
          <a:endParaRPr/>
        </a:p>
      </xdr:txBody>
    </xdr:sp>
    <xdr:clientData/>
  </xdr:twoCellAnchor>
  <xdr:twoCellAnchor editAs="oneCell">
    <xdr:from>
      <xdr:col>1</xdr:col>
      <xdr:colOff>40822</xdr:colOff>
      <xdr:row>69</xdr:row>
      <xdr:rowOff>176890</xdr:rowOff>
    </xdr:from>
    <xdr:to>
      <xdr:col>18</xdr:col>
      <xdr:colOff>265340</xdr:colOff>
      <xdr:row>83</xdr:row>
      <xdr:rowOff>206826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5"/>
        <a:stretch/>
      </xdr:blipFill>
      <xdr:spPr bwMode="auto">
        <a:xfrm>
          <a:off x="285751" y="13634354"/>
          <a:ext cx="12001500" cy="3687537"/>
        </a:xfrm>
        <a:prstGeom prst="rect">
          <a:avLst/>
        </a:prstGeom>
      </xdr:spPr>
    </xdr:pic>
    <xdr:clientData/>
  </xdr:twoCellAnchor>
  <xdr:twoCellAnchor editAs="oneCell">
    <xdr:from>
      <xdr:col>1</xdr:col>
      <xdr:colOff>19050</xdr:colOff>
      <xdr:row>123</xdr:row>
      <xdr:rowOff>190500</xdr:rowOff>
    </xdr:from>
    <xdr:to>
      <xdr:col>25</xdr:col>
      <xdr:colOff>331336</xdr:colOff>
      <xdr:row>132</xdr:row>
      <xdr:rowOff>247349</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a:stretch/>
      </xdr:blipFill>
      <xdr:spPr bwMode="auto">
        <a:xfrm>
          <a:off x="266700" y="25060275"/>
          <a:ext cx="16314286" cy="2409524"/>
        </a:xfrm>
        <a:prstGeom prst="rect">
          <a:avLst/>
        </a:prstGeom>
      </xdr:spPr>
    </xdr:pic>
    <xdr:clientData/>
  </xdr:twoCellAnchor>
  <xdr:twoCellAnchor>
    <xdr:from>
      <xdr:col>13</xdr:col>
      <xdr:colOff>593725</xdr:colOff>
      <xdr:row>95</xdr:row>
      <xdr:rowOff>231775</xdr:rowOff>
    </xdr:from>
    <xdr:to>
      <xdr:col>15</xdr:col>
      <xdr:colOff>266700</xdr:colOff>
      <xdr:row>100</xdr:row>
      <xdr:rowOff>117475</xdr:rowOff>
    </xdr:to>
    <xdr:sp macro="" textlink="">
      <xdr:nvSpPr>
        <xdr:cNvPr id="16" name="Down Arrow 15">
          <a:extLst>
            <a:ext uri="{FF2B5EF4-FFF2-40B4-BE49-F238E27FC236}">
              <a16:creationId xmlns:a16="http://schemas.microsoft.com/office/drawing/2014/main" id="{00000000-0008-0000-0000-000010000000}"/>
            </a:ext>
          </a:extLst>
        </xdr:cNvPr>
        <xdr:cNvSpPr/>
      </xdr:nvSpPr>
      <xdr:spPr bwMode="auto">
        <a:xfrm>
          <a:off x="9467850" y="27790775"/>
          <a:ext cx="879475" cy="1235075"/>
        </a:xfrm>
        <a:prstGeom prst="down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800" b="1">
              <a:solidFill>
                <a:sysClr val="windowText" lastClr="000000"/>
              </a:solidFill>
            </a:rPr>
            <a:t>1</a:t>
          </a:r>
          <a:endParaRPr/>
        </a:p>
      </xdr:txBody>
    </xdr:sp>
    <xdr:clientData/>
  </xdr:twoCellAnchor>
  <xdr:twoCellAnchor>
    <xdr:from>
      <xdr:col>22</xdr:col>
      <xdr:colOff>593725</xdr:colOff>
      <xdr:row>95</xdr:row>
      <xdr:rowOff>177800</xdr:rowOff>
    </xdr:from>
    <xdr:to>
      <xdr:col>24</xdr:col>
      <xdr:colOff>260350</xdr:colOff>
      <xdr:row>100</xdr:row>
      <xdr:rowOff>63500</xdr:rowOff>
    </xdr:to>
    <xdr:sp macro="" textlink="">
      <xdr:nvSpPr>
        <xdr:cNvPr id="17" name="Down Arrow 16">
          <a:extLst>
            <a:ext uri="{FF2B5EF4-FFF2-40B4-BE49-F238E27FC236}">
              <a16:creationId xmlns:a16="http://schemas.microsoft.com/office/drawing/2014/main" id="{00000000-0008-0000-0000-000011000000}"/>
            </a:ext>
          </a:extLst>
        </xdr:cNvPr>
        <xdr:cNvSpPr/>
      </xdr:nvSpPr>
      <xdr:spPr bwMode="auto">
        <a:xfrm>
          <a:off x="14897100" y="27736800"/>
          <a:ext cx="873125" cy="1235075"/>
        </a:xfrm>
        <a:prstGeom prst="down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800" b="1">
              <a:solidFill>
                <a:sysClr val="windowText" lastClr="000000"/>
              </a:solidFill>
            </a:rPr>
            <a:t>2</a:t>
          </a:r>
          <a:endParaRPr/>
        </a:p>
      </xdr:txBody>
    </xdr:sp>
    <xdr:clientData/>
  </xdr:twoCellAnchor>
  <xdr:twoCellAnchor>
    <xdr:from>
      <xdr:col>5</xdr:col>
      <xdr:colOff>0</xdr:colOff>
      <xdr:row>126</xdr:row>
      <xdr:rowOff>161924</xdr:rowOff>
    </xdr:from>
    <xdr:to>
      <xdr:col>8</xdr:col>
      <xdr:colOff>581025</xdr:colOff>
      <xdr:row>136</xdr:row>
      <xdr:rowOff>38100</xdr:rowOff>
    </xdr:to>
    <xdr:sp macro="" textlink="">
      <xdr:nvSpPr>
        <xdr:cNvPr id="18" name="Up Arrow 17">
          <a:extLst>
            <a:ext uri="{FF2B5EF4-FFF2-40B4-BE49-F238E27FC236}">
              <a16:creationId xmlns:a16="http://schemas.microsoft.com/office/drawing/2014/main" id="{00000000-0008-0000-0000-000012000000}"/>
            </a:ext>
          </a:extLst>
        </xdr:cNvPr>
        <xdr:cNvSpPr/>
      </xdr:nvSpPr>
      <xdr:spPr bwMode="auto">
        <a:xfrm>
          <a:off x="4057650" y="25631774"/>
          <a:ext cx="2409825" cy="1876426"/>
        </a:xfrm>
        <a:prstGeom prst="upArrow">
          <a:avLst>
            <a:gd name="adj1" fmla="val 50000"/>
            <a:gd name="adj2" fmla="val 50000"/>
          </a:avLst>
        </a:prstGeom>
        <a:solidFill>
          <a:srgbClr val="FF0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defRPr/>
          </a:pPr>
          <a:r>
            <a:rPr lang="en-US" sz="2000" b="1">
              <a:solidFill>
                <a:sysClr val="windowText" lastClr="000000"/>
              </a:solidFill>
            </a:rPr>
            <a:t>Final Step (Next Team)</a:t>
          </a:r>
        </a:p>
      </xdr:txBody>
    </xdr:sp>
    <xdr:clientData/>
  </xdr:twoCellAnchor>
  <xdr:twoCellAnchor editAs="oneCell">
    <xdr:from>
      <xdr:col>1</xdr:col>
      <xdr:colOff>163286</xdr:colOff>
      <xdr:row>0</xdr:row>
      <xdr:rowOff>190500</xdr:rowOff>
    </xdr:from>
    <xdr:to>
      <xdr:col>1</xdr:col>
      <xdr:colOff>1331292</xdr:colOff>
      <xdr:row>0</xdr:row>
      <xdr:rowOff>2019300</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7"/>
        <a:stretch/>
      </xdr:blipFill>
      <xdr:spPr bwMode="auto">
        <a:xfrm>
          <a:off x="408215" y="190500"/>
          <a:ext cx="1168006" cy="182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B1:Z162"/>
  <sheetViews>
    <sheetView showGridLines="0" topLeftCell="B122" zoomScale="70" workbookViewId="0">
      <selection activeCell="O4" sqref="O4"/>
    </sheetView>
  </sheetViews>
  <sheetFormatPr defaultColWidth="8.85546875" defaultRowHeight="21" x14ac:dyDescent="0.35"/>
  <cols>
    <col min="1" max="1" width="3.7109375" style="1" customWidth="1"/>
    <col min="2" max="2" width="29.7109375" style="1" customWidth="1"/>
    <col min="3" max="16384" width="8.85546875" style="1"/>
  </cols>
  <sheetData>
    <row r="1" spans="2:26" ht="172.5" customHeight="1" x14ac:dyDescent="0.35">
      <c r="B1" s="139" t="s">
        <v>0</v>
      </c>
      <c r="C1" s="139"/>
      <c r="D1" s="139"/>
      <c r="E1" s="139"/>
      <c r="F1" s="139"/>
      <c r="G1" s="139"/>
      <c r="H1" s="139"/>
      <c r="I1" s="139"/>
      <c r="J1" s="139"/>
      <c r="K1" s="139"/>
      <c r="L1" s="139"/>
      <c r="M1" s="139"/>
      <c r="N1" s="139"/>
      <c r="O1" s="139"/>
      <c r="P1" s="139"/>
      <c r="Q1" s="139"/>
      <c r="R1" s="139"/>
      <c r="S1" s="139"/>
      <c r="T1" s="139"/>
      <c r="U1" s="139"/>
      <c r="V1" s="139"/>
      <c r="W1" s="139"/>
      <c r="X1" s="139"/>
      <c r="Y1" s="139"/>
      <c r="Z1" s="139"/>
    </row>
    <row r="4" spans="2:26" x14ac:dyDescent="0.35">
      <c r="B4" s="2" t="s">
        <v>1</v>
      </c>
    </row>
    <row r="5" spans="2:26" x14ac:dyDescent="0.35">
      <c r="B5" s="1" t="s">
        <v>2</v>
      </c>
    </row>
    <row r="6" spans="2:26" x14ac:dyDescent="0.35">
      <c r="B6" s="1" t="s">
        <v>3</v>
      </c>
    </row>
    <row r="7" spans="2:26" x14ac:dyDescent="0.35">
      <c r="B7" s="3" t="s">
        <v>4</v>
      </c>
    </row>
    <row r="8" spans="2:26" x14ac:dyDescent="0.35">
      <c r="B8" s="3" t="s">
        <v>5</v>
      </c>
    </row>
    <row r="9" spans="2:26" x14ac:dyDescent="0.35">
      <c r="B9" s="3" t="s">
        <v>6</v>
      </c>
    </row>
    <row r="10" spans="2:26" x14ac:dyDescent="0.35">
      <c r="B10" s="3" t="s">
        <v>7</v>
      </c>
    </row>
    <row r="32" spans="2:2" x14ac:dyDescent="0.35">
      <c r="B32" s="1" t="s">
        <v>8</v>
      </c>
    </row>
    <row r="33" spans="2:2" x14ac:dyDescent="0.35">
      <c r="B33" s="4" t="s">
        <v>9</v>
      </c>
    </row>
    <row r="35" spans="2:2" x14ac:dyDescent="0.35">
      <c r="B35" s="1" t="s">
        <v>10</v>
      </c>
    </row>
    <row r="36" spans="2:2" x14ac:dyDescent="0.35">
      <c r="B36" s="4" t="s">
        <v>11</v>
      </c>
    </row>
    <row r="37" spans="2:2" x14ac:dyDescent="0.35">
      <c r="B37" s="4" t="s">
        <v>12</v>
      </c>
    </row>
    <row r="63" spans="2:2" x14ac:dyDescent="0.35">
      <c r="B63" s="5"/>
    </row>
    <row r="66" spans="2:2" x14ac:dyDescent="0.35">
      <c r="B66" s="2" t="s">
        <v>13</v>
      </c>
    </row>
    <row r="67" spans="2:2" x14ac:dyDescent="0.35">
      <c r="B67" s="6"/>
    </row>
    <row r="68" spans="2:2" x14ac:dyDescent="0.35">
      <c r="B68" s="1" t="s">
        <v>14</v>
      </c>
    </row>
    <row r="69" spans="2:2" x14ac:dyDescent="0.35">
      <c r="B69" s="4" t="s">
        <v>15</v>
      </c>
    </row>
    <row r="95" spans="2:2" x14ac:dyDescent="0.35">
      <c r="B95" s="5" t="s">
        <v>16</v>
      </c>
    </row>
    <row r="96" spans="2:2" x14ac:dyDescent="0.35">
      <c r="B96" s="7" t="s">
        <v>17</v>
      </c>
    </row>
    <row r="122" spans="2:2" x14ac:dyDescent="0.35">
      <c r="B122" s="1" t="s">
        <v>18</v>
      </c>
    </row>
    <row r="123" spans="2:2" x14ac:dyDescent="0.35">
      <c r="B123" s="1" t="s">
        <v>19</v>
      </c>
    </row>
    <row r="139" spans="2:25" ht="41.25" customHeight="1" x14ac:dyDescent="0.35">
      <c r="B139" s="8" t="s">
        <v>20</v>
      </c>
      <c r="C139" s="140" t="s">
        <v>21</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row>
    <row r="140" spans="2:25" x14ac:dyDescent="0.35">
      <c r="B140" s="8"/>
      <c r="C140" s="1" t="s">
        <v>22</v>
      </c>
    </row>
    <row r="141" spans="2:25" x14ac:dyDescent="0.35">
      <c r="C141" s="1" t="s">
        <v>23</v>
      </c>
    </row>
    <row r="142" spans="2:25" x14ac:dyDescent="0.35">
      <c r="C142" s="1" t="s">
        <v>24</v>
      </c>
    </row>
    <row r="144" spans="2:25" x14ac:dyDescent="0.35">
      <c r="B144" s="8" t="s">
        <v>25</v>
      </c>
      <c r="C144" s="1" t="s">
        <v>26</v>
      </c>
    </row>
    <row r="145" spans="2:25" ht="41.25" customHeight="1" x14ac:dyDescent="0.35">
      <c r="B145" s="9"/>
      <c r="C145" s="140" t="s">
        <v>27</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row>
    <row r="146" spans="2:25" x14ac:dyDescent="0.35">
      <c r="B146" s="9"/>
      <c r="C146" s="10" t="s">
        <v>28</v>
      </c>
    </row>
    <row r="147" spans="2:25" x14ac:dyDescent="0.35">
      <c r="C147" s="1" t="s">
        <v>29</v>
      </c>
    </row>
    <row r="148" spans="2:25" x14ac:dyDescent="0.35">
      <c r="C148" s="1" t="s">
        <v>30</v>
      </c>
    </row>
    <row r="150" spans="2:25" ht="41.25" customHeight="1" x14ac:dyDescent="0.35">
      <c r="B150" s="11" t="s">
        <v>31</v>
      </c>
      <c r="C150" s="138" t="s">
        <v>32</v>
      </c>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row>
    <row r="152" spans="2:25" s="12" customFormat="1" ht="41.25" customHeight="1" x14ac:dyDescent="0.25">
      <c r="B152" s="13" t="s">
        <v>33</v>
      </c>
      <c r="C152" s="138" t="s">
        <v>34</v>
      </c>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row>
    <row r="153" spans="2:25" ht="42" x14ac:dyDescent="0.35">
      <c r="B153" s="14" t="s">
        <v>35</v>
      </c>
      <c r="C153" s="12" t="s">
        <v>36</v>
      </c>
    </row>
    <row r="154" spans="2:25" x14ac:dyDescent="0.35">
      <c r="C154" s="1" t="s">
        <v>37</v>
      </c>
    </row>
    <row r="155" spans="2:25" x14ac:dyDescent="0.35">
      <c r="C155" s="1" t="s">
        <v>38</v>
      </c>
    </row>
    <row r="156" spans="2:25" s="10" customFormat="1" ht="41.25" customHeight="1" x14ac:dyDescent="0.35">
      <c r="B156" s="14" t="s">
        <v>39</v>
      </c>
      <c r="C156" s="138" t="s">
        <v>40</v>
      </c>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row>
    <row r="157" spans="2:25" x14ac:dyDescent="0.35">
      <c r="C157" s="1" t="s">
        <v>41</v>
      </c>
    </row>
    <row r="160" spans="2:25" x14ac:dyDescent="0.35">
      <c r="B160" s="2" t="s">
        <v>42</v>
      </c>
    </row>
    <row r="161" spans="2:25" x14ac:dyDescent="0.35">
      <c r="B161" s="1" t="s">
        <v>43</v>
      </c>
    </row>
    <row r="162" spans="2:25" ht="41.25" customHeight="1" x14ac:dyDescent="0.35">
      <c r="B162" s="138" t="s">
        <v>44</v>
      </c>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row>
  </sheetData>
  <mergeCells count="7">
    <mergeCell ref="C156:Y156"/>
    <mergeCell ref="B162:Y162"/>
    <mergeCell ref="B1:Z1"/>
    <mergeCell ref="C139:Y139"/>
    <mergeCell ref="C145:Y145"/>
    <mergeCell ref="C150:Y150"/>
    <mergeCell ref="C152:Y152"/>
  </mergeCells>
  <pageMargins left="0.7" right="0.7" top="0.75" bottom="0.75" header="0.3" footer="0.3"/>
  <pageSetup paperSize="9" scale="35" firstPageNumber="4294967295" fitToHeight="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84"/>
  <sheetViews>
    <sheetView tabSelected="1" zoomScale="89" workbookViewId="0">
      <pane ySplit="6" topLeftCell="A25" activePane="bottomLeft" state="frozen"/>
      <selection pane="bottomLeft" activeCell="D7" sqref="D7"/>
    </sheetView>
  </sheetViews>
  <sheetFormatPr defaultColWidth="8.85546875" defaultRowHeight="21" x14ac:dyDescent="0.3"/>
  <cols>
    <col min="1" max="1" width="46.140625" style="16" customWidth="1"/>
    <col min="2" max="2" width="37.42578125" style="17" customWidth="1"/>
    <col min="3" max="3" width="78.140625" style="18" customWidth="1"/>
    <col min="4" max="4" width="18" style="19" customWidth="1"/>
    <col min="5" max="5" width="12.42578125" style="20" customWidth="1"/>
    <col min="6" max="6" width="13.85546875" style="21" customWidth="1"/>
    <col min="7" max="7" width="10.140625" style="22" bestFit="1" customWidth="1"/>
    <col min="8" max="8" width="16.42578125" style="22" customWidth="1"/>
    <col min="9" max="9" width="13.140625" style="21" customWidth="1"/>
    <col min="10" max="10" width="43.140625" style="23" customWidth="1"/>
    <col min="11" max="16384" width="8.85546875" style="15"/>
  </cols>
  <sheetData>
    <row r="1" spans="1:10" x14ac:dyDescent="0.3">
      <c r="A1" s="24" t="s">
        <v>45</v>
      </c>
      <c r="B1" s="25"/>
      <c r="C1" s="26"/>
      <c r="D1" s="27"/>
      <c r="E1" s="28"/>
      <c r="F1" s="29"/>
      <c r="G1" s="30"/>
      <c r="H1" s="30"/>
      <c r="I1" s="29"/>
      <c r="J1" s="31"/>
    </row>
    <row r="2" spans="1:10" x14ac:dyDescent="0.3">
      <c r="A2" s="32" t="s">
        <v>46</v>
      </c>
      <c r="B2" s="33"/>
      <c r="D2" s="34"/>
    </row>
    <row r="3" spans="1:10" x14ac:dyDescent="0.3">
      <c r="A3" s="17" t="s">
        <v>139</v>
      </c>
      <c r="B3" s="35"/>
      <c r="D3" s="34"/>
    </row>
    <row r="4" spans="1:10" ht="18.75" x14ac:dyDescent="0.3">
      <c r="A4" s="32" t="s">
        <v>47</v>
      </c>
      <c r="B4" s="36"/>
      <c r="C4" s="141"/>
      <c r="D4" s="141"/>
      <c r="E4" s="141"/>
      <c r="F4" s="141"/>
      <c r="G4" s="141"/>
      <c r="H4" s="141"/>
      <c r="I4" s="141"/>
    </row>
    <row r="5" spans="1:10" s="37" customFormat="1" ht="72" x14ac:dyDescent="0.3">
      <c r="A5" s="38" t="s">
        <v>48</v>
      </c>
      <c r="B5" s="38" t="s">
        <v>49</v>
      </c>
      <c r="C5" s="38" t="s">
        <v>50</v>
      </c>
      <c r="D5" s="39" t="s">
        <v>51</v>
      </c>
      <c r="E5" s="40" t="s">
        <v>52</v>
      </c>
      <c r="F5" s="39" t="s">
        <v>53</v>
      </c>
      <c r="G5" s="41" t="s">
        <v>54</v>
      </c>
      <c r="H5" s="41" t="s">
        <v>55</v>
      </c>
      <c r="I5" s="39" t="s">
        <v>56</v>
      </c>
      <c r="J5" s="39" t="s">
        <v>57</v>
      </c>
    </row>
    <row r="6" spans="1:10" ht="24.95" customHeight="1" x14ac:dyDescent="0.25">
      <c r="A6" s="42"/>
      <c r="B6" s="42"/>
      <c r="C6" s="42"/>
      <c r="D6" s="43"/>
      <c r="E6" s="44"/>
      <c r="F6" s="45" t="s">
        <v>58</v>
      </c>
      <c r="G6" s="46"/>
      <c r="H6" s="46"/>
      <c r="I6" s="47"/>
      <c r="J6" s="48"/>
    </row>
    <row r="7" spans="1:10" ht="20.25" customHeight="1" x14ac:dyDescent="0.25">
      <c r="A7" s="49" t="s">
        <v>59</v>
      </c>
      <c r="B7" s="49"/>
      <c r="C7" s="49"/>
      <c r="D7" s="50"/>
      <c r="E7" s="51">
        <f>SUM(E9:E12)</f>
        <v>0</v>
      </c>
      <c r="F7" s="52">
        <v>12</v>
      </c>
      <c r="G7" s="53">
        <f>E7/F7</f>
        <v>0</v>
      </c>
      <c r="H7" s="53">
        <v>0.1</v>
      </c>
      <c r="I7" s="54">
        <f>SCORE_SCALE*H7*G7</f>
        <v>0</v>
      </c>
      <c r="J7" s="55"/>
    </row>
    <row r="8" spans="1:10" ht="20.25" x14ac:dyDescent="0.3">
      <c r="A8" s="56"/>
      <c r="B8" s="57" t="s">
        <v>60</v>
      </c>
      <c r="C8" s="49"/>
      <c r="D8" s="50"/>
      <c r="E8" s="55"/>
      <c r="F8" s="58"/>
      <c r="G8" s="58"/>
      <c r="H8" s="58"/>
      <c r="I8" s="55"/>
      <c r="J8" s="55"/>
    </row>
    <row r="9" spans="1:10" ht="36" x14ac:dyDescent="0.3">
      <c r="A9" s="56"/>
      <c r="B9" s="59"/>
      <c r="C9" s="18" t="s">
        <v>61</v>
      </c>
      <c r="D9" s="60"/>
      <c r="E9" s="61">
        <f>IF(ABS(D9)&gt;RUBRIC_SCALE,RUBRIC_SCALE,ABS(D9))</f>
        <v>0</v>
      </c>
      <c r="F9" s="61"/>
      <c r="G9" s="62"/>
      <c r="H9" s="62"/>
      <c r="I9" s="63"/>
      <c r="J9" s="64"/>
    </row>
    <row r="10" spans="1:10" ht="20.25" x14ac:dyDescent="0.3">
      <c r="A10" s="56"/>
      <c r="B10" s="57" t="s">
        <v>62</v>
      </c>
      <c r="C10" s="49"/>
      <c r="D10" s="50"/>
      <c r="E10" s="58"/>
      <c r="F10" s="58"/>
      <c r="G10" s="58"/>
      <c r="H10" s="58"/>
      <c r="I10" s="55"/>
      <c r="J10" s="55"/>
    </row>
    <row r="11" spans="1:10" ht="36" x14ac:dyDescent="0.3">
      <c r="A11" s="56"/>
      <c r="B11" s="59"/>
      <c r="C11" s="65" t="s">
        <v>63</v>
      </c>
      <c r="D11" s="60"/>
      <c r="E11" s="61">
        <f t="shared" ref="E11:E12" si="0">IF(ABS(D11)&gt;RUBRIC_SCALE,RUBRIC_SCALE,ABS(D11))</f>
        <v>0</v>
      </c>
      <c r="F11" s="61"/>
      <c r="G11" s="62"/>
      <c r="H11" s="62"/>
      <c r="I11" s="63"/>
      <c r="J11" s="64"/>
    </row>
    <row r="12" spans="1:10" ht="54" x14ac:dyDescent="0.3">
      <c r="A12" s="56"/>
      <c r="B12" s="59"/>
      <c r="C12" s="65" t="s">
        <v>64</v>
      </c>
      <c r="D12" s="60"/>
      <c r="E12" s="61">
        <f t="shared" si="0"/>
        <v>0</v>
      </c>
      <c r="F12" s="61"/>
      <c r="G12" s="62"/>
      <c r="H12" s="62"/>
      <c r="I12" s="63"/>
      <c r="J12" s="64"/>
    </row>
    <row r="13" spans="1:10" ht="20.25" x14ac:dyDescent="0.25">
      <c r="A13" s="49" t="s">
        <v>65</v>
      </c>
      <c r="B13" s="49"/>
      <c r="C13" s="49"/>
      <c r="D13" s="50"/>
      <c r="E13" s="51">
        <f>SUM(E15:E26)</f>
        <v>0</v>
      </c>
      <c r="F13" s="52">
        <v>36</v>
      </c>
      <c r="G13" s="53">
        <f>E13/F13</f>
        <v>0</v>
      </c>
      <c r="H13" s="53">
        <v>0.2</v>
      </c>
      <c r="I13" s="54">
        <f>SCORE_SCALE*H13*G13</f>
        <v>0</v>
      </c>
      <c r="J13" s="55"/>
    </row>
    <row r="14" spans="1:10" ht="20.25" x14ac:dyDescent="0.3">
      <c r="A14" s="56"/>
      <c r="B14" s="57" t="s">
        <v>66</v>
      </c>
      <c r="C14" s="49"/>
      <c r="D14" s="50"/>
      <c r="E14" s="55"/>
      <c r="F14" s="58"/>
      <c r="G14" s="58"/>
      <c r="H14" s="58"/>
      <c r="I14" s="55"/>
      <c r="J14" s="55"/>
    </row>
    <row r="15" spans="1:10" ht="31.5" customHeight="1" x14ac:dyDescent="0.3">
      <c r="A15" s="56"/>
      <c r="B15" s="59"/>
      <c r="C15" s="18" t="s">
        <v>67</v>
      </c>
      <c r="D15" s="60"/>
      <c r="E15" s="61">
        <f t="shared" ref="E15:E26" si="1">IF(ABS(D15)&gt;RUBRIC_SCALE,RUBRIC_SCALE,ABS(D15))</f>
        <v>0</v>
      </c>
      <c r="F15" s="61"/>
      <c r="G15" s="62"/>
      <c r="H15" s="62"/>
      <c r="I15" s="63"/>
      <c r="J15" s="64"/>
    </row>
    <row r="16" spans="1:10" ht="21.95" customHeight="1" x14ac:dyDescent="0.3">
      <c r="A16" s="56"/>
      <c r="B16" s="59"/>
      <c r="C16" s="18" t="s">
        <v>68</v>
      </c>
      <c r="D16" s="60"/>
      <c r="E16" s="61">
        <f t="shared" si="1"/>
        <v>0</v>
      </c>
      <c r="F16" s="61"/>
      <c r="G16" s="62"/>
      <c r="H16" s="62"/>
      <c r="I16" s="63"/>
      <c r="J16" s="64"/>
    </row>
    <row r="17" spans="1:10" ht="20.25" x14ac:dyDescent="0.3">
      <c r="A17" s="56"/>
      <c r="B17" s="57" t="s">
        <v>69</v>
      </c>
      <c r="C17" s="49"/>
      <c r="D17" s="50"/>
      <c r="E17" s="55"/>
      <c r="F17" s="58"/>
      <c r="G17" s="58"/>
      <c r="H17" s="58"/>
      <c r="I17" s="55"/>
      <c r="J17" s="55"/>
    </row>
    <row r="18" spans="1:10" ht="21" customHeight="1" x14ac:dyDescent="0.3">
      <c r="A18" s="56"/>
      <c r="B18" s="59"/>
      <c r="C18" s="18" t="s">
        <v>70</v>
      </c>
      <c r="D18" s="60"/>
      <c r="E18" s="61">
        <f t="shared" si="1"/>
        <v>0</v>
      </c>
      <c r="F18" s="61"/>
      <c r="G18" s="62"/>
      <c r="H18" s="62"/>
      <c r="I18" s="63"/>
      <c r="J18" s="64"/>
    </row>
    <row r="19" spans="1:10" ht="20.25" x14ac:dyDescent="0.3">
      <c r="A19" s="56"/>
      <c r="B19" s="57" t="s">
        <v>71</v>
      </c>
      <c r="C19" s="49"/>
      <c r="D19" s="66"/>
      <c r="E19" s="55"/>
      <c r="F19" s="58"/>
      <c r="G19" s="58"/>
      <c r="H19" s="58"/>
      <c r="I19" s="55"/>
      <c r="J19" s="55"/>
    </row>
    <row r="20" spans="1:10" ht="36" x14ac:dyDescent="0.3">
      <c r="A20" s="56"/>
      <c r="B20" s="59"/>
      <c r="C20" s="18" t="s">
        <v>72</v>
      </c>
      <c r="D20" s="60"/>
      <c r="E20" s="61">
        <f>IF(ABS(D20)&gt;RUBRIC_SCALE,RUBRIC_SCALE,ABS(D20))</f>
        <v>0</v>
      </c>
      <c r="F20" s="61"/>
      <c r="G20" s="62"/>
      <c r="H20" s="62"/>
      <c r="I20" s="63"/>
      <c r="J20" s="64"/>
    </row>
    <row r="21" spans="1:10" ht="36" x14ac:dyDescent="0.3">
      <c r="A21" s="56"/>
      <c r="B21" s="59"/>
      <c r="C21" s="18" t="s">
        <v>73</v>
      </c>
      <c r="D21" s="67"/>
      <c r="E21" s="61">
        <f>IF(ABS(D21)&gt;RUBRIC_SCALE,RUBRIC_SCALE,ABS(D21))</f>
        <v>0</v>
      </c>
      <c r="F21" s="61"/>
      <c r="G21" s="62"/>
      <c r="H21" s="62"/>
      <c r="I21" s="63"/>
      <c r="J21" s="68"/>
    </row>
    <row r="22" spans="1:10" x14ac:dyDescent="0.3">
      <c r="A22" s="56"/>
      <c r="B22" s="59"/>
      <c r="C22" s="65" t="s">
        <v>140</v>
      </c>
      <c r="D22" s="67"/>
      <c r="E22" s="61">
        <f>IF(ABS(D22)&gt;RUBRIC_SCALE,RUBRIC_SCALE,ABS(D22))</f>
        <v>0</v>
      </c>
      <c r="F22" s="61"/>
      <c r="G22" s="62"/>
      <c r="H22" s="62"/>
      <c r="I22" s="63"/>
      <c r="J22" s="68"/>
    </row>
    <row r="23" spans="1:10" ht="36" customHeight="1" x14ac:dyDescent="0.3">
      <c r="A23" s="56"/>
      <c r="B23" s="59"/>
      <c r="C23" s="18" t="s">
        <v>74</v>
      </c>
      <c r="D23" s="67"/>
      <c r="E23" s="61">
        <f>IF(ABS(D23)&gt;RUBRIC_SCALE,RUBRIC_SCALE,ABS(D23))</f>
        <v>0</v>
      </c>
      <c r="F23" s="61"/>
      <c r="G23" s="62"/>
      <c r="H23" s="62"/>
      <c r="I23" s="63"/>
      <c r="J23" s="68"/>
    </row>
    <row r="24" spans="1:10" ht="20.25" x14ac:dyDescent="0.3">
      <c r="A24" s="56"/>
      <c r="B24" s="57" t="s">
        <v>75</v>
      </c>
      <c r="C24" s="49"/>
      <c r="D24" s="50"/>
      <c r="E24" s="55"/>
      <c r="F24" s="58"/>
      <c r="G24" s="58"/>
      <c r="H24" s="58"/>
      <c r="I24" s="55"/>
      <c r="J24" s="55"/>
    </row>
    <row r="25" spans="1:10" ht="36" x14ac:dyDescent="0.3">
      <c r="A25" s="56"/>
      <c r="B25" s="59"/>
      <c r="C25" s="18" t="s">
        <v>76</v>
      </c>
      <c r="D25" s="60"/>
      <c r="E25" s="61">
        <f t="shared" si="1"/>
        <v>0</v>
      </c>
      <c r="F25" s="61"/>
      <c r="G25" s="62"/>
      <c r="H25" s="62"/>
      <c r="I25" s="63"/>
      <c r="J25" s="64"/>
    </row>
    <row r="26" spans="1:10" ht="44.1" customHeight="1" x14ac:dyDescent="0.3">
      <c r="A26" s="56"/>
      <c r="B26" s="59"/>
      <c r="C26" s="18" t="s">
        <v>141</v>
      </c>
      <c r="D26" s="60"/>
      <c r="E26" s="61">
        <f t="shared" si="1"/>
        <v>0</v>
      </c>
      <c r="F26" s="61"/>
      <c r="G26" s="62"/>
      <c r="H26" s="62"/>
      <c r="I26" s="63"/>
      <c r="J26" s="64"/>
    </row>
    <row r="27" spans="1:10" ht="20.25" x14ac:dyDescent="0.25">
      <c r="A27" s="49" t="s">
        <v>77</v>
      </c>
      <c r="B27" s="49"/>
      <c r="C27" s="49"/>
      <c r="D27" s="50"/>
      <c r="E27" s="51">
        <f>SUM(E29:E30)</f>
        <v>0</v>
      </c>
      <c r="F27" s="52">
        <v>8</v>
      </c>
      <c r="G27" s="53">
        <f>E27/F27</f>
        <v>0</v>
      </c>
      <c r="H27" s="53">
        <v>0.1</v>
      </c>
      <c r="I27" s="54">
        <f>SCORE_SCALE*H27*G27</f>
        <v>0</v>
      </c>
      <c r="J27" s="55"/>
    </row>
    <row r="28" spans="1:10" ht="20.25" x14ac:dyDescent="0.3">
      <c r="A28" s="56"/>
      <c r="B28" s="57" t="s">
        <v>60</v>
      </c>
      <c r="C28" s="49"/>
      <c r="D28" s="50"/>
      <c r="E28" s="55"/>
      <c r="F28" s="58"/>
      <c r="G28" s="58"/>
      <c r="H28" s="58"/>
      <c r="I28" s="55"/>
      <c r="J28" s="55"/>
    </row>
    <row r="29" spans="1:10" ht="54" x14ac:dyDescent="0.3">
      <c r="A29" s="56"/>
      <c r="B29" s="59"/>
      <c r="C29" s="18" t="s">
        <v>78</v>
      </c>
      <c r="D29" s="60"/>
      <c r="E29" s="61">
        <f t="shared" ref="E29:E30" si="2">IF(ABS(D29)&gt;RUBRIC_SCALE,RUBRIC_SCALE,ABS(D29))</f>
        <v>0</v>
      </c>
      <c r="F29" s="61"/>
      <c r="G29" s="62"/>
      <c r="H29" s="62"/>
      <c r="I29" s="63"/>
      <c r="J29" s="64"/>
    </row>
    <row r="30" spans="1:10" ht="54" x14ac:dyDescent="0.3">
      <c r="A30" s="56"/>
      <c r="B30" s="59"/>
      <c r="C30" s="69" t="s">
        <v>79</v>
      </c>
      <c r="D30" s="60"/>
      <c r="E30" s="61">
        <f t="shared" si="2"/>
        <v>0</v>
      </c>
      <c r="F30" s="61"/>
      <c r="G30" s="62"/>
      <c r="H30" s="62"/>
      <c r="I30" s="63"/>
      <c r="J30" s="64"/>
    </row>
    <row r="31" spans="1:10" ht="36" customHeight="1" x14ac:dyDescent="0.25">
      <c r="A31" s="49" t="s">
        <v>80</v>
      </c>
      <c r="B31" s="49"/>
      <c r="C31" s="49"/>
      <c r="D31" s="50"/>
      <c r="E31" s="51">
        <f>SUM(E33:E37)</f>
        <v>0</v>
      </c>
      <c r="F31" s="52">
        <f>RUBRIC_SCALE*5</f>
        <v>20</v>
      </c>
      <c r="G31" s="53">
        <f>E31/F31</f>
        <v>0</v>
      </c>
      <c r="H31" s="53">
        <v>0.25</v>
      </c>
      <c r="I31" s="54">
        <f>SCORE_SCALE*H31*G31</f>
        <v>0</v>
      </c>
      <c r="J31" s="55"/>
    </row>
    <row r="32" spans="1:10" ht="15" customHeight="1" x14ac:dyDescent="0.3">
      <c r="A32" s="56"/>
      <c r="B32" s="57" t="s">
        <v>60</v>
      </c>
      <c r="C32" s="49"/>
      <c r="D32" s="50"/>
      <c r="E32" s="55"/>
      <c r="F32" s="58"/>
      <c r="G32" s="58"/>
      <c r="H32" s="58"/>
      <c r="I32" s="55"/>
      <c r="J32" s="55"/>
    </row>
    <row r="33" spans="1:10" ht="51.75" customHeight="1" x14ac:dyDescent="0.3">
      <c r="A33" s="56"/>
      <c r="B33" s="59"/>
      <c r="C33" s="70" t="s">
        <v>81</v>
      </c>
      <c r="D33" s="71"/>
      <c r="E33" s="61">
        <f t="shared" ref="E33:E37" si="3">IF(ABS(D33)&gt;RUBRIC_SCALE,RUBRIC_SCALE,ABS(D33))</f>
        <v>0</v>
      </c>
      <c r="F33" s="61"/>
      <c r="G33" s="62"/>
      <c r="H33" s="62"/>
      <c r="I33" s="63"/>
      <c r="J33" s="64"/>
    </row>
    <row r="34" spans="1:10" ht="36.950000000000003" customHeight="1" x14ac:dyDescent="0.3">
      <c r="A34" s="56"/>
      <c r="B34" s="59"/>
      <c r="C34" s="69" t="s">
        <v>82</v>
      </c>
      <c r="D34" s="71"/>
      <c r="E34" s="61">
        <f t="shared" si="3"/>
        <v>0</v>
      </c>
      <c r="F34" s="61"/>
      <c r="G34" s="62"/>
      <c r="H34" s="62"/>
      <c r="I34" s="63"/>
      <c r="J34" s="64"/>
    </row>
    <row r="35" spans="1:10" ht="36.950000000000003" customHeight="1" x14ac:dyDescent="0.3">
      <c r="A35" s="56"/>
      <c r="B35" s="59"/>
      <c r="C35" s="18" t="s">
        <v>142</v>
      </c>
      <c r="D35" s="60"/>
      <c r="E35" s="61">
        <f t="shared" si="3"/>
        <v>0</v>
      </c>
      <c r="F35" s="61"/>
      <c r="G35" s="62"/>
      <c r="H35" s="62"/>
      <c r="I35" s="63"/>
      <c r="J35" s="64"/>
    </row>
    <row r="36" spans="1:10" ht="21" customHeight="1" x14ac:dyDescent="0.3">
      <c r="A36" s="56"/>
      <c r="B36" s="59"/>
      <c r="C36" s="18" t="s">
        <v>148</v>
      </c>
      <c r="D36" s="60"/>
      <c r="E36" s="61">
        <f t="shared" si="3"/>
        <v>0</v>
      </c>
      <c r="F36" s="61"/>
      <c r="G36" s="62"/>
      <c r="H36" s="62"/>
      <c r="I36" s="63"/>
      <c r="J36" s="64"/>
    </row>
    <row r="37" spans="1:10" ht="36" x14ac:dyDescent="0.3">
      <c r="A37" s="56"/>
      <c r="B37" s="59"/>
      <c r="C37" s="18" t="s">
        <v>143</v>
      </c>
      <c r="D37" s="60"/>
      <c r="E37" s="61">
        <f t="shared" si="3"/>
        <v>0</v>
      </c>
      <c r="F37" s="61"/>
      <c r="G37" s="62"/>
      <c r="H37" s="62"/>
      <c r="I37" s="63"/>
      <c r="J37" s="64"/>
    </row>
    <row r="38" spans="1:10" ht="20.25" customHeight="1" x14ac:dyDescent="0.25">
      <c r="A38" s="49" t="s">
        <v>83</v>
      </c>
      <c r="B38" s="49"/>
      <c r="C38" s="49"/>
      <c r="D38" s="50"/>
      <c r="E38" s="51">
        <f>SUM(E40:E48)</f>
        <v>0</v>
      </c>
      <c r="F38" s="52">
        <v>24</v>
      </c>
      <c r="G38" s="53">
        <f>E38/F38</f>
        <v>0</v>
      </c>
      <c r="H38" s="53">
        <v>0.35</v>
      </c>
      <c r="I38" s="54">
        <f>SCORE_SCALE*H38*G38</f>
        <v>0</v>
      </c>
      <c r="J38" s="55"/>
    </row>
    <row r="39" spans="1:10" ht="36" x14ac:dyDescent="0.3">
      <c r="A39" s="56"/>
      <c r="B39" s="57" t="s">
        <v>84</v>
      </c>
      <c r="C39" s="49"/>
      <c r="D39" s="50"/>
      <c r="E39" s="55"/>
      <c r="F39" s="58"/>
      <c r="G39" s="58"/>
      <c r="H39" s="58"/>
      <c r="I39" s="55"/>
      <c r="J39" s="55"/>
    </row>
    <row r="40" spans="1:10" ht="36" x14ac:dyDescent="0.3">
      <c r="A40" s="56"/>
      <c r="B40" s="59"/>
      <c r="C40" s="18" t="s">
        <v>144</v>
      </c>
      <c r="D40" s="60"/>
      <c r="E40" s="61">
        <f t="shared" ref="E40:E48" si="4">IF(ABS(D40)&gt;RUBRIC_SCALE,RUBRIC_SCALE,ABS(D40))</f>
        <v>0</v>
      </c>
      <c r="F40" s="61"/>
      <c r="G40" s="62"/>
      <c r="H40" s="62"/>
      <c r="I40" s="63"/>
      <c r="J40" s="64"/>
    </row>
    <row r="41" spans="1:10" ht="36" x14ac:dyDescent="0.3">
      <c r="A41" s="56"/>
      <c r="B41" s="59"/>
      <c r="C41" s="18" t="s">
        <v>145</v>
      </c>
      <c r="D41" s="60"/>
      <c r="E41" s="61">
        <f t="shared" si="4"/>
        <v>0</v>
      </c>
      <c r="F41" s="61"/>
      <c r="G41" s="62"/>
      <c r="H41" s="62"/>
      <c r="I41" s="63"/>
      <c r="J41" s="64"/>
    </row>
    <row r="42" spans="1:10" ht="54" x14ac:dyDescent="0.3">
      <c r="A42" s="56"/>
      <c r="B42" s="59"/>
      <c r="C42" s="18" t="s">
        <v>146</v>
      </c>
      <c r="D42" s="60"/>
      <c r="E42" s="61">
        <f t="shared" si="4"/>
        <v>0</v>
      </c>
      <c r="F42" s="61"/>
      <c r="G42" s="62"/>
      <c r="H42" s="62"/>
      <c r="I42" s="63"/>
      <c r="J42" s="64"/>
    </row>
    <row r="43" spans="1:10" ht="20.25" x14ac:dyDescent="0.3">
      <c r="A43" s="56"/>
      <c r="B43" s="57" t="s">
        <v>85</v>
      </c>
      <c r="C43" s="49"/>
      <c r="D43" s="50"/>
      <c r="E43" s="55"/>
      <c r="F43" s="58"/>
      <c r="G43" s="58"/>
      <c r="H43" s="58"/>
      <c r="I43" s="55"/>
      <c r="J43" s="55"/>
    </row>
    <row r="44" spans="1:10" ht="54" x14ac:dyDescent="0.3">
      <c r="A44" s="56"/>
      <c r="B44" s="59"/>
      <c r="C44" s="70" t="s">
        <v>86</v>
      </c>
      <c r="D44" s="60"/>
      <c r="E44" s="61">
        <f t="shared" si="4"/>
        <v>0</v>
      </c>
      <c r="F44" s="61"/>
      <c r="G44" s="62"/>
      <c r="H44" s="62"/>
      <c r="I44" s="63"/>
      <c r="J44" s="64"/>
    </row>
    <row r="45" spans="1:10" ht="54" x14ac:dyDescent="0.3">
      <c r="A45" s="56"/>
      <c r="B45" s="57" t="s">
        <v>87</v>
      </c>
      <c r="C45" s="49"/>
      <c r="D45" s="50"/>
      <c r="E45" s="55"/>
      <c r="F45" s="58"/>
      <c r="G45" s="58"/>
      <c r="H45" s="58"/>
      <c r="I45" s="55"/>
      <c r="J45" s="55"/>
    </row>
    <row r="46" spans="1:10" ht="36" x14ac:dyDescent="0.3">
      <c r="A46" s="56"/>
      <c r="B46" s="72"/>
      <c r="C46" s="18" t="s">
        <v>147</v>
      </c>
      <c r="D46" s="60"/>
      <c r="E46" s="61">
        <f t="shared" si="4"/>
        <v>0</v>
      </c>
      <c r="F46" s="61"/>
      <c r="G46" s="62"/>
      <c r="H46" s="62"/>
      <c r="I46" s="63"/>
      <c r="J46" s="64"/>
    </row>
    <row r="47" spans="1:10" x14ac:dyDescent="0.3">
      <c r="A47" s="56"/>
      <c r="B47" s="72"/>
      <c r="C47" s="18" t="s">
        <v>88</v>
      </c>
      <c r="D47" s="60"/>
      <c r="E47" s="61">
        <f t="shared" si="4"/>
        <v>0</v>
      </c>
      <c r="F47" s="61"/>
      <c r="G47" s="62"/>
      <c r="H47" s="62"/>
      <c r="I47" s="63"/>
      <c r="J47" s="64"/>
    </row>
    <row r="48" spans="1:10" ht="36" x14ac:dyDescent="0.3">
      <c r="A48" s="56"/>
      <c r="B48" s="72"/>
      <c r="C48" s="18" t="s">
        <v>89</v>
      </c>
      <c r="D48" s="60"/>
      <c r="E48" s="61">
        <f t="shared" si="4"/>
        <v>0</v>
      </c>
      <c r="F48" s="61"/>
      <c r="G48" s="62"/>
      <c r="H48" s="62"/>
      <c r="I48" s="63"/>
      <c r="J48" s="64"/>
    </row>
    <row r="49" spans="1:10" ht="15" customHeight="1" x14ac:dyDescent="0.25">
      <c r="A49" s="73"/>
      <c r="B49" s="73"/>
      <c r="C49" s="73"/>
      <c r="D49" s="74"/>
      <c r="E49" s="75"/>
      <c r="F49" s="76"/>
      <c r="G49" s="77"/>
      <c r="H49" s="77"/>
      <c r="I49" s="76"/>
      <c r="J49" s="78"/>
    </row>
    <row r="50" spans="1:10" ht="30" customHeight="1" x14ac:dyDescent="0.25">
      <c r="A50" s="79"/>
      <c r="B50" s="79"/>
      <c r="C50" s="79"/>
      <c r="D50" s="80"/>
      <c r="E50" s="81">
        <f>SUM(E13:E48)/2</f>
        <v>0</v>
      </c>
      <c r="F50" s="81">
        <f>SUM(F7:F48)</f>
        <v>100</v>
      </c>
      <c r="G50" s="82"/>
      <c r="H50" s="82">
        <f>SUM(H7:H48)</f>
        <v>1</v>
      </c>
      <c r="I50" s="83">
        <f>SUM(I7:I48)</f>
        <v>0</v>
      </c>
      <c r="J50" s="84" t="s">
        <v>90</v>
      </c>
    </row>
    <row r="51" spans="1:10" ht="63" x14ac:dyDescent="0.25">
      <c r="A51" s="79"/>
      <c r="B51" s="79"/>
      <c r="C51" s="79"/>
      <c r="D51" s="80"/>
      <c r="E51" s="85" t="s">
        <v>52</v>
      </c>
      <c r="F51" s="85" t="s">
        <v>91</v>
      </c>
      <c r="G51" s="86"/>
      <c r="H51" s="86" t="s">
        <v>92</v>
      </c>
      <c r="I51" s="79"/>
      <c r="J51" s="79"/>
    </row>
    <row r="52" spans="1:10" ht="15" customHeight="1" x14ac:dyDescent="0.25">
      <c r="A52" s="73"/>
      <c r="B52" s="73"/>
      <c r="C52" s="73"/>
      <c r="D52" s="87"/>
      <c r="E52" s="75"/>
      <c r="F52" s="76"/>
      <c r="G52" s="77"/>
      <c r="H52" s="77"/>
      <c r="I52" s="76"/>
      <c r="J52" s="78"/>
    </row>
    <row r="53" spans="1:10" ht="30" customHeight="1" x14ac:dyDescent="0.25">
      <c r="A53" s="79"/>
      <c r="B53" s="79"/>
      <c r="C53" s="79"/>
      <c r="D53" s="80"/>
      <c r="E53" s="88"/>
      <c r="F53" s="89"/>
      <c r="G53" s="90"/>
      <c r="H53" s="90" t="s">
        <v>93</v>
      </c>
      <c r="I53" s="91"/>
      <c r="J53" s="92"/>
    </row>
    <row r="54" spans="1:10" ht="36" customHeight="1" x14ac:dyDescent="0.25">
      <c r="A54" s="49" t="s">
        <v>94</v>
      </c>
      <c r="B54" s="49"/>
      <c r="C54" s="49"/>
      <c r="D54" s="50" t="s">
        <v>95</v>
      </c>
      <c r="E54" s="93">
        <f>SUM(E55:E58)</f>
        <v>0</v>
      </c>
      <c r="F54" s="52">
        <f>4*ROWS(D55:D58)</f>
        <v>16</v>
      </c>
      <c r="G54" s="94"/>
      <c r="H54" s="95">
        <v>1</v>
      </c>
      <c r="I54" s="96">
        <f>E54*H54</f>
        <v>0</v>
      </c>
      <c r="J54" s="97" t="s">
        <v>96</v>
      </c>
    </row>
    <row r="55" spans="1:10" ht="36" x14ac:dyDescent="0.3">
      <c r="A55" s="56"/>
      <c r="B55" s="59"/>
      <c r="C55" s="18" t="s">
        <v>97</v>
      </c>
      <c r="D55" s="60"/>
      <c r="E55" s="61">
        <f t="shared" ref="E55:E58" si="5">IF(ABS(D55)&gt;RUBRIC_SCALE,RUBRIC_SCALE,ABS(D55))</f>
        <v>0</v>
      </c>
      <c r="F55" s="98"/>
      <c r="G55" s="99"/>
      <c r="H55" s="99"/>
      <c r="I55" s="98"/>
      <c r="J55" s="64"/>
    </row>
    <row r="56" spans="1:10" ht="72" x14ac:dyDescent="0.3">
      <c r="A56" s="56"/>
      <c r="B56" s="59"/>
      <c r="C56" s="18" t="s">
        <v>98</v>
      </c>
      <c r="D56" s="100"/>
      <c r="E56" s="61">
        <f t="shared" si="5"/>
        <v>0</v>
      </c>
      <c r="F56" s="98"/>
      <c r="G56" s="99"/>
      <c r="H56" s="99"/>
      <c r="I56" s="98"/>
      <c r="J56" s="64"/>
    </row>
    <row r="57" spans="1:10" ht="36" x14ac:dyDescent="0.3">
      <c r="A57" s="56"/>
      <c r="B57" s="59"/>
      <c r="C57" s="18" t="s">
        <v>99</v>
      </c>
      <c r="D57" s="101"/>
      <c r="E57" s="61">
        <f>IF(ABS(D57)&gt;RUBRIC_SCALE,RUBRIC_SCALE,ABS(D57))</f>
        <v>0</v>
      </c>
      <c r="F57" s="98"/>
      <c r="G57" s="99"/>
      <c r="H57" s="99"/>
      <c r="I57" s="98"/>
      <c r="J57" s="64"/>
    </row>
    <row r="58" spans="1:10" x14ac:dyDescent="0.3">
      <c r="A58" s="56"/>
      <c r="B58" s="59"/>
      <c r="C58" s="18" t="s">
        <v>100</v>
      </c>
      <c r="D58" s="60"/>
      <c r="E58" s="61">
        <f t="shared" si="5"/>
        <v>0</v>
      </c>
      <c r="F58" s="98"/>
      <c r="G58" s="99"/>
      <c r="H58" s="99"/>
      <c r="I58" s="98"/>
      <c r="J58" s="64"/>
    </row>
    <row r="59" spans="1:10" ht="36" customHeight="1" x14ac:dyDescent="0.25">
      <c r="A59" s="49" t="s">
        <v>101</v>
      </c>
      <c r="B59" s="49"/>
      <c r="C59" s="49"/>
      <c r="D59" s="50" t="s">
        <v>95</v>
      </c>
      <c r="E59" s="93">
        <f>SUM(E60:E62)</f>
        <v>0</v>
      </c>
      <c r="F59" s="52">
        <f>4*ROWS(D60:D62)</f>
        <v>12</v>
      </c>
      <c r="G59" s="94"/>
      <c r="H59" s="95">
        <v>1</v>
      </c>
      <c r="I59" s="96">
        <f>(-1)*E59*H59</f>
        <v>0</v>
      </c>
      <c r="J59" s="97" t="s">
        <v>102</v>
      </c>
    </row>
    <row r="60" spans="1:10" ht="72" x14ac:dyDescent="0.3">
      <c r="A60" s="56"/>
      <c r="B60" s="59"/>
      <c r="C60" s="18" t="s">
        <v>103</v>
      </c>
      <c r="D60" s="71"/>
      <c r="E60" s="61">
        <f t="shared" ref="E60:E62" si="6">IF(ABS(D60)&gt;RUBRIC_SCALE,RUBRIC_SCALE,ABS(D60))</f>
        <v>0</v>
      </c>
      <c r="F60" s="98"/>
      <c r="G60" s="99"/>
      <c r="H60" s="99"/>
      <c r="I60" s="98"/>
      <c r="J60" s="64"/>
    </row>
    <row r="61" spans="1:10" ht="36" x14ac:dyDescent="0.3">
      <c r="A61" s="56"/>
      <c r="B61" s="59"/>
      <c r="C61" s="18" t="s">
        <v>104</v>
      </c>
      <c r="D61" s="71"/>
      <c r="E61" s="61">
        <f t="shared" si="6"/>
        <v>0</v>
      </c>
      <c r="F61" s="98"/>
      <c r="G61" s="99"/>
      <c r="H61" s="99"/>
      <c r="I61" s="98"/>
      <c r="J61" s="64"/>
    </row>
    <row r="62" spans="1:10" ht="36" x14ac:dyDescent="0.3">
      <c r="A62" s="56"/>
      <c r="B62" s="59"/>
      <c r="C62" s="18" t="s">
        <v>105</v>
      </c>
      <c r="D62" s="60"/>
      <c r="E62" s="61">
        <f t="shared" si="6"/>
        <v>0</v>
      </c>
      <c r="F62" s="98"/>
      <c r="G62" s="99"/>
      <c r="H62" s="99"/>
      <c r="I62" s="98"/>
      <c r="J62" s="64"/>
    </row>
    <row r="63" spans="1:10" ht="20.25" x14ac:dyDescent="0.3">
      <c r="A63" s="102"/>
      <c r="B63" s="103"/>
      <c r="C63" s="104"/>
      <c r="D63" s="105"/>
      <c r="E63" s="106"/>
      <c r="F63" s="106"/>
      <c r="G63" s="106"/>
      <c r="H63" s="106"/>
      <c r="I63" s="106"/>
      <c r="J63" s="107"/>
    </row>
    <row r="64" spans="1:10" ht="27.75" x14ac:dyDescent="0.25">
      <c r="A64" s="108"/>
      <c r="B64" s="108"/>
      <c r="C64" s="108"/>
      <c r="D64" s="109"/>
      <c r="E64" s="108"/>
      <c r="F64" s="108"/>
      <c r="G64" s="108"/>
      <c r="H64" s="108"/>
      <c r="I64" s="110">
        <f>SUM(I50:I62)</f>
        <v>0</v>
      </c>
      <c r="J64" s="111" t="s">
        <v>106</v>
      </c>
    </row>
    <row r="65" spans="1:11" x14ac:dyDescent="0.35">
      <c r="A65" s="112" t="s">
        <v>107</v>
      </c>
      <c r="B65" s="108"/>
      <c r="C65" s="108"/>
      <c r="D65" s="109"/>
      <c r="E65" s="108"/>
      <c r="F65" s="108"/>
      <c r="G65" s="108"/>
      <c r="H65" s="108"/>
      <c r="I65" s="108"/>
      <c r="J65" s="113"/>
      <c r="K65" s="114"/>
    </row>
    <row r="66" spans="1:11" ht="39.950000000000003" customHeight="1" x14ac:dyDescent="0.25">
      <c r="A66" s="142"/>
      <c r="B66" s="142"/>
      <c r="C66" s="142"/>
      <c r="D66" s="142"/>
      <c r="E66" s="142"/>
      <c r="F66" s="142"/>
      <c r="G66" s="142"/>
      <c r="H66" s="142"/>
      <c r="I66" s="142"/>
      <c r="J66" s="142"/>
      <c r="K66" s="114"/>
    </row>
    <row r="67" spans="1:11" ht="39.950000000000003" customHeight="1" x14ac:dyDescent="0.25">
      <c r="A67" s="142"/>
      <c r="B67" s="142"/>
      <c r="C67" s="142"/>
      <c r="D67" s="142"/>
      <c r="E67" s="142"/>
      <c r="F67" s="142"/>
      <c r="G67" s="142"/>
      <c r="H67" s="142"/>
      <c r="I67" s="142"/>
      <c r="J67" s="142"/>
      <c r="K67" s="114"/>
    </row>
    <row r="68" spans="1:11" ht="39.950000000000003" customHeight="1" x14ac:dyDescent="0.25">
      <c r="A68" s="142"/>
      <c r="B68" s="142"/>
      <c r="C68" s="142"/>
      <c r="D68" s="142"/>
      <c r="E68" s="142"/>
      <c r="F68" s="142"/>
      <c r="G68" s="142"/>
      <c r="H68" s="142"/>
      <c r="I68" s="142"/>
      <c r="J68" s="142"/>
      <c r="K68" s="114"/>
    </row>
    <row r="69" spans="1:11" ht="39.950000000000003" customHeight="1" x14ac:dyDescent="0.25">
      <c r="A69" s="142"/>
      <c r="B69" s="142"/>
      <c r="C69" s="142"/>
      <c r="D69" s="142"/>
      <c r="E69" s="142"/>
      <c r="F69" s="142"/>
      <c r="G69" s="142"/>
      <c r="H69" s="142"/>
      <c r="I69" s="142"/>
      <c r="J69" s="142"/>
      <c r="K69" s="114"/>
    </row>
    <row r="70" spans="1:11" ht="39.950000000000003" customHeight="1" x14ac:dyDescent="0.25">
      <c r="A70" s="143"/>
      <c r="B70" s="143"/>
      <c r="C70" s="143"/>
      <c r="D70" s="143"/>
      <c r="E70" s="143"/>
      <c r="F70" s="143"/>
      <c r="G70" s="143"/>
      <c r="H70" s="143"/>
      <c r="I70" s="143"/>
      <c r="J70" s="143"/>
      <c r="K70" s="114"/>
    </row>
    <row r="71" spans="1:11" ht="39.950000000000003" customHeight="1" x14ac:dyDescent="0.25">
      <c r="A71" s="142"/>
      <c r="B71" s="142"/>
      <c r="C71" s="142"/>
      <c r="D71" s="142"/>
      <c r="E71" s="142"/>
      <c r="F71" s="142"/>
      <c r="G71" s="142"/>
      <c r="H71" s="142"/>
      <c r="I71" s="142"/>
      <c r="J71" s="142"/>
      <c r="K71" s="114"/>
    </row>
    <row r="72" spans="1:11" ht="39.950000000000003" customHeight="1" x14ac:dyDescent="0.25">
      <c r="A72" s="142"/>
      <c r="B72" s="142"/>
      <c r="C72" s="142"/>
      <c r="D72" s="142"/>
      <c r="E72" s="142"/>
      <c r="F72" s="142"/>
      <c r="G72" s="142"/>
      <c r="H72" s="142"/>
      <c r="I72" s="142"/>
      <c r="J72" s="142"/>
      <c r="K72" s="114"/>
    </row>
    <row r="73" spans="1:11" ht="39.950000000000003" customHeight="1" x14ac:dyDescent="0.25">
      <c r="A73" s="142"/>
      <c r="B73" s="142"/>
      <c r="C73" s="142"/>
      <c r="D73" s="142"/>
      <c r="E73" s="142"/>
      <c r="F73" s="142"/>
      <c r="G73" s="142"/>
      <c r="H73" s="142"/>
      <c r="I73" s="142"/>
      <c r="J73" s="142"/>
      <c r="K73" s="114"/>
    </row>
    <row r="74" spans="1:11" ht="39.950000000000003" customHeight="1" x14ac:dyDescent="0.25">
      <c r="A74" s="142"/>
      <c r="B74" s="142"/>
      <c r="C74" s="142"/>
      <c r="D74" s="142"/>
      <c r="E74" s="142"/>
      <c r="F74" s="142"/>
      <c r="G74" s="142"/>
      <c r="H74" s="142"/>
      <c r="I74" s="142"/>
      <c r="J74" s="142"/>
      <c r="K74" s="114"/>
    </row>
    <row r="75" spans="1:11" ht="39.950000000000003" customHeight="1" x14ac:dyDescent="0.25">
      <c r="A75" s="142"/>
      <c r="B75" s="142"/>
      <c r="C75" s="142"/>
      <c r="D75" s="142"/>
      <c r="E75" s="142"/>
      <c r="F75" s="142"/>
      <c r="G75" s="142"/>
      <c r="H75" s="142"/>
      <c r="I75" s="142"/>
      <c r="J75" s="142"/>
      <c r="K75" s="114"/>
    </row>
    <row r="76" spans="1:11" ht="20.25" x14ac:dyDescent="0.25">
      <c r="A76" s="108"/>
      <c r="B76" s="108"/>
      <c r="C76" s="108"/>
      <c r="D76" s="109"/>
      <c r="E76" s="108"/>
      <c r="F76" s="108"/>
      <c r="G76" s="108"/>
      <c r="H76" s="108"/>
      <c r="I76" s="108"/>
      <c r="J76" s="113"/>
      <c r="K76" s="114"/>
    </row>
    <row r="78" spans="1:11" x14ac:dyDescent="0.3">
      <c r="C78" s="115"/>
    </row>
    <row r="81" spans="5:9" x14ac:dyDescent="0.3">
      <c r="E81" s="116"/>
      <c r="F81" s="116"/>
      <c r="G81" s="116"/>
      <c r="H81" s="116"/>
      <c r="I81" s="117"/>
    </row>
    <row r="82" spans="5:9" x14ac:dyDescent="0.3">
      <c r="E82" s="116"/>
      <c r="F82" s="116"/>
      <c r="G82" s="116"/>
      <c r="H82" s="116"/>
      <c r="I82" s="117"/>
    </row>
    <row r="83" spans="5:9" x14ac:dyDescent="0.3">
      <c r="E83" s="116"/>
      <c r="F83" s="116"/>
      <c r="G83" s="116"/>
      <c r="H83" s="116"/>
    </row>
    <row r="84" spans="5:9" x14ac:dyDescent="0.3">
      <c r="E84" s="117"/>
      <c r="F84" s="118"/>
      <c r="G84" s="119"/>
      <c r="H84" s="119"/>
    </row>
  </sheetData>
  <sheetProtection formatCells="0" formatColumns="0" formatRows="0" selectLockedCells="1"/>
  <mergeCells count="3">
    <mergeCell ref="C4:I4"/>
    <mergeCell ref="A66:J70"/>
    <mergeCell ref="A71:J75"/>
  </mergeCells>
  <conditionalFormatting sqref="F50">
    <cfRule type="cellIs" dxfId="4" priority="5" operator="lessThan">
      <formula>$E$103</formula>
    </cfRule>
  </conditionalFormatting>
  <conditionalFormatting sqref="E50">
    <cfRule type="cellIs" dxfId="3" priority="4" operator="greaterThan">
      <formula>$F$103</formula>
    </cfRule>
  </conditionalFormatting>
  <conditionalFormatting sqref="H50">
    <cfRule type="cellIs" dxfId="2" priority="3" operator="notEqual">
      <formula>1</formula>
    </cfRule>
  </conditionalFormatting>
  <conditionalFormatting sqref="I50">
    <cfRule type="cellIs" dxfId="1" priority="2" operator="greaterThan">
      <formula>100</formula>
    </cfRule>
  </conditionalFormatting>
  <conditionalFormatting sqref="B3:B4">
    <cfRule type="expression" dxfId="0" priority="1">
      <formula>NOT(OR(AND(CompetitionClass="Explorer",LEFT(TeamNo,2)="Ex"),AND(CompetitionClass="Ranger",LEFT(TeamNo,3)="Rng"),ISBLANK($B$3:$B$4)))</formula>
    </cfRule>
  </conditionalFormatting>
  <dataValidations count="2">
    <dataValidation type="list" showInputMessage="1" showErrorMessage="1" promptTitle="Team Number" prompt="Please pick which team you are judging_x000a_List filters off competition class" sqref="B4" xr:uid="{00000000-0002-0000-0100-000000000000}">
      <formula1>INDIRECT(#REF!)</formula1>
    </dataValidation>
    <dataValidation type="list" showErrorMessage="1" promptTitle="Competition Class" prompt="Please select competition class_x000a_Ranger or Explorer_x000a_" sqref="B3" xr:uid="{00190071-0062-4F63-BBB7-00B700400075}">
      <formula1>ClassList</formula1>
    </dataValidation>
  </dataValidations>
  <pageMargins left="0.25" right="0.25" top="0.75" bottom="0.75" header="0.3" footer="0.3"/>
  <pageSetup paperSize="5" scale="60" firstPageNumber="429496729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15"/>
  <sheetViews>
    <sheetView workbookViewId="0">
      <selection activeCell="C9" sqref="C9"/>
    </sheetView>
  </sheetViews>
  <sheetFormatPr defaultColWidth="8.85546875" defaultRowHeight="15" x14ac:dyDescent="0.25"/>
  <cols>
    <col min="1" max="1" width="25.140625" style="120" customWidth="1"/>
    <col min="2" max="2" width="25.28515625" style="120" customWidth="1"/>
    <col min="3" max="3" width="43.42578125" style="120" customWidth="1"/>
    <col min="4" max="4" width="8.85546875" style="120"/>
    <col min="5" max="5" width="4.42578125" customWidth="1"/>
    <col min="6" max="6" width="34.42578125" style="120" customWidth="1"/>
    <col min="7" max="7" width="36.140625" style="120" customWidth="1"/>
    <col min="8" max="8" width="12.85546875" style="120" customWidth="1"/>
    <col min="9" max="9" width="8.85546875" style="120"/>
    <col min="10" max="10" width="32.42578125" style="120" customWidth="1"/>
    <col min="11" max="11" width="19" style="120" bestFit="1" customWidth="1"/>
    <col min="12" max="12" width="14.28515625" style="120" bestFit="1" customWidth="1"/>
  </cols>
  <sheetData>
    <row r="1" spans="1:8" ht="30" x14ac:dyDescent="0.25">
      <c r="A1" s="121" t="s">
        <v>108</v>
      </c>
      <c r="B1" s="122" t="s">
        <v>109</v>
      </c>
      <c r="C1" s="122" t="s">
        <v>110</v>
      </c>
      <c r="D1" s="123" t="s">
        <v>111</v>
      </c>
      <c r="F1" s="121" t="s">
        <v>112</v>
      </c>
      <c r="G1" s="122" t="s">
        <v>113</v>
      </c>
      <c r="H1" s="123" t="s">
        <v>114</v>
      </c>
    </row>
    <row r="2" spans="1:8" ht="20.25" customHeight="1" x14ac:dyDescent="0.25">
      <c r="A2" s="124"/>
      <c r="B2" s="125" t="s">
        <v>115</v>
      </c>
      <c r="C2" s="126" t="s">
        <v>116</v>
      </c>
      <c r="D2" s="127">
        <v>0</v>
      </c>
      <c r="F2" s="128" t="s">
        <v>117</v>
      </c>
      <c r="G2" s="129" t="s">
        <v>118</v>
      </c>
      <c r="H2" s="130">
        <v>0</v>
      </c>
    </row>
    <row r="3" spans="1:8" ht="90" x14ac:dyDescent="0.25">
      <c r="A3" s="124"/>
      <c r="B3" s="125" t="s">
        <v>119</v>
      </c>
      <c r="C3" s="126" t="s">
        <v>120</v>
      </c>
      <c r="D3" s="127">
        <v>1</v>
      </c>
      <c r="F3" s="131" t="s">
        <v>121</v>
      </c>
      <c r="G3" s="125" t="s">
        <v>122</v>
      </c>
      <c r="H3" s="132">
        <v>1</v>
      </c>
    </row>
    <row r="4" spans="1:8" ht="70.5" customHeight="1" x14ac:dyDescent="0.25">
      <c r="A4" s="124"/>
      <c r="B4" s="125" t="s">
        <v>123</v>
      </c>
      <c r="C4" s="126" t="s">
        <v>124</v>
      </c>
      <c r="D4" s="127">
        <v>2</v>
      </c>
      <c r="F4" s="124"/>
      <c r="G4" s="133" t="s">
        <v>125</v>
      </c>
      <c r="H4" s="132">
        <v>2</v>
      </c>
    </row>
    <row r="5" spans="1:8" ht="70.5" customHeight="1" x14ac:dyDescent="0.25">
      <c r="A5" s="124"/>
      <c r="B5" s="125" t="s">
        <v>126</v>
      </c>
      <c r="C5" s="126" t="s">
        <v>127</v>
      </c>
      <c r="D5" s="127">
        <v>3</v>
      </c>
      <c r="F5" s="124"/>
      <c r="G5" s="129" t="s">
        <v>128</v>
      </c>
      <c r="H5" s="132">
        <v>3</v>
      </c>
    </row>
    <row r="6" spans="1:8" ht="52.5" customHeight="1" x14ac:dyDescent="0.25">
      <c r="A6" s="134"/>
      <c r="B6" s="125" t="s">
        <v>129</v>
      </c>
      <c r="C6" s="126" t="s">
        <v>130</v>
      </c>
      <c r="D6" s="127">
        <v>4</v>
      </c>
      <c r="F6" s="135"/>
      <c r="G6" s="129" t="s">
        <v>131</v>
      </c>
      <c r="H6" s="132">
        <v>4</v>
      </c>
    </row>
    <row r="7" spans="1:8" x14ac:dyDescent="0.25">
      <c r="H7" s="136"/>
    </row>
    <row r="8" spans="1:8" ht="47.25" customHeight="1" x14ac:dyDescent="0.25">
      <c r="F8" s="121" t="s">
        <v>132</v>
      </c>
      <c r="G8" s="122" t="s">
        <v>113</v>
      </c>
      <c r="H8" s="137" t="s">
        <v>133</v>
      </c>
    </row>
    <row r="9" spans="1:8" ht="20.25" customHeight="1" x14ac:dyDescent="0.25">
      <c r="F9" s="128" t="s">
        <v>117</v>
      </c>
      <c r="G9" s="125" t="s">
        <v>118</v>
      </c>
      <c r="H9" s="132">
        <v>0</v>
      </c>
    </row>
    <row r="10" spans="1:8" ht="46.5" customHeight="1" x14ac:dyDescent="0.25">
      <c r="F10" s="131" t="s">
        <v>134</v>
      </c>
      <c r="G10" s="125" t="s">
        <v>122</v>
      </c>
      <c r="H10" s="132">
        <v>1</v>
      </c>
    </row>
    <row r="11" spans="1:8" ht="46.5" customHeight="1" x14ac:dyDescent="0.25">
      <c r="F11" s="124"/>
      <c r="G11" s="133" t="s">
        <v>125</v>
      </c>
      <c r="H11" s="132">
        <v>2</v>
      </c>
    </row>
    <row r="12" spans="1:8" ht="46.5" customHeight="1" x14ac:dyDescent="0.25">
      <c r="F12" s="124"/>
      <c r="G12" s="129" t="s">
        <v>135</v>
      </c>
      <c r="H12" s="132">
        <v>3</v>
      </c>
    </row>
    <row r="13" spans="1:8" ht="46.5" customHeight="1" x14ac:dyDescent="0.25">
      <c r="F13" s="135"/>
      <c r="G13" s="129" t="s">
        <v>136</v>
      </c>
      <c r="H13" s="132">
        <v>4</v>
      </c>
    </row>
    <row r="14" spans="1:8" x14ac:dyDescent="0.25">
      <c r="A14" s="120" t="s">
        <v>137</v>
      </c>
      <c r="B14" s="120">
        <v>100</v>
      </c>
    </row>
    <row r="15" spans="1:8" x14ac:dyDescent="0.25">
      <c r="A15" s="120" t="s">
        <v>138</v>
      </c>
      <c r="B15" s="120">
        <v>4</v>
      </c>
    </row>
  </sheetData>
  <sheetProtection formatCells="0" formatColumns="0" formatRows="0" selectLockedCells="1"/>
  <pageMargins left="0.7" right="0.7" top="0.75" bottom="0.75" header="0.3" footer="0.3"/>
  <pageSetup paperSize="9" scale="64" firstPageNumber="429496729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Instructions for Judges</vt:lpstr>
      <vt:lpstr>SCORING</vt:lpstr>
      <vt:lpstr>RUBRIC</vt:lpstr>
      <vt:lpstr>CompetitionClass</vt:lpstr>
      <vt:lpstr>JName</vt:lpstr>
      <vt:lpstr>OtherComments1</vt:lpstr>
      <vt:lpstr>SCORING!Print_Titles</vt:lpstr>
      <vt:lpstr>RUBRIC_SCALE</vt:lpstr>
      <vt:lpstr>SCORE_SCALE</vt:lpstr>
      <vt:lpstr>TeamNo</vt:lpstr>
      <vt:lpstr>'Instructions for Judges'!Область_печати</vt:lpstr>
      <vt:lpstr>RUBRIC!Область_печати</vt:lpstr>
      <vt:lpstr>SCORING!Область_печати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Zande</dc:creator>
  <cp:lastModifiedBy>Оксана Кабанцова</cp:lastModifiedBy>
  <cp:revision>1</cp:revision>
  <dcterms:created xsi:type="dcterms:W3CDTF">2017-03-09T21:26:38Z</dcterms:created>
  <dcterms:modified xsi:type="dcterms:W3CDTF">2022-03-02T08:58:52Z</dcterms:modified>
</cp:coreProperties>
</file>