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3" codeName="{51196F13-6AD0-C1B8-E2B4-A1F9AE17003E}"/>
  <workbookPr codeName="ThisWorkbook" autoCompressPictures="0"/>
  <mc:AlternateContent xmlns:mc="http://schemas.openxmlformats.org/markup-compatibility/2006">
    <mc:Choice Requires="x15">
      <x15ac:absPath xmlns:x15ac="http://schemas.microsoft.com/office/spreadsheetml/2010/11/ac" url="/Users/Mun/Documents/Центр РР/Соревнования/MATE/2020/Листы оценки/Презентация/РУС_Презентация_Ranger:"/>
    </mc:Choice>
  </mc:AlternateContent>
  <xr:revisionPtr revIDLastSave="0" documentId="13_ncr:1_{C171E3C3-25B3-9C43-BBDA-87280B16F639}" xr6:coauthVersionLast="45" xr6:coauthVersionMax="45" xr10:uidLastSave="{00000000-0000-0000-0000-000000000000}"/>
  <bookViews>
    <workbookView xWindow="0" yWindow="460" windowWidth="28800" windowHeight="16460" activeTab="1" xr2:uid="{00000000-000D-0000-FFFF-FFFF00000000}"/>
  </bookViews>
  <sheets>
    <sheet name="Instructions for Judges" sheetId="5" r:id="rId1"/>
    <sheet name="SCORING" sheetId="1" r:id="rId2"/>
    <sheet name="RUBRIC" sheetId="2" r:id="rId3"/>
    <sheet name="TeamList" sheetId="4" r:id="rId4"/>
  </sheets>
  <externalReferences>
    <externalReference r:id="rId5"/>
  </externalReferences>
  <definedNames>
    <definedName name="_xlnm.Print_Titles" localSheetId="1">SCORING!$5:$5</definedName>
    <definedName name="_xlnm.Print_Area" localSheetId="0">'Instructions for Judges'!$A$1:$Z$162</definedName>
    <definedName name="_xlnm.Print_Area" localSheetId="2">RUBRIC!$A$1:$H$13</definedName>
    <definedName name="_xlnm.Print_Area" localSheetId="1">SCORING!$A$1:$J$128</definedName>
    <definedName name="ClassList">Class[Competition Class]</definedName>
    <definedName name="CompetitionClass">SCORING!$B$3</definedName>
    <definedName name="Explorer">ExplorerTeams[Team Number]</definedName>
    <definedName name="JName">SCORING!$B$2</definedName>
    <definedName name="JudgeFilter">JudgeAssign[Judge Assignment]</definedName>
    <definedName name="OtherComments1">SCORING!$A$118</definedName>
    <definedName name="Ranger">RangerTeams[Team Number]</definedName>
    <definedName name="RUBRIC_SCALE">RUBRIC!$B$15</definedName>
    <definedName name="SCORE_SCALE">RUBRIC!$B$14</definedName>
    <definedName name="TeamNo">SCORING!$B$4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7" i="1" l="1"/>
  <c r="F16" i="1"/>
  <c r="F38" i="1"/>
  <c r="F45" i="1"/>
  <c r="F52" i="1"/>
  <c r="F59" i="1"/>
  <c r="F103" i="1"/>
  <c r="O4" i="4"/>
  <c r="E61" i="1"/>
  <c r="E62" i="1"/>
  <c r="E63" i="1"/>
  <c r="E64" i="1"/>
  <c r="E66" i="1"/>
  <c r="E67" i="1"/>
  <c r="E69" i="1"/>
  <c r="E70" i="1"/>
  <c r="E71" i="1"/>
  <c r="E73" i="1"/>
  <c r="E74" i="1"/>
  <c r="E76" i="1"/>
  <c r="E77" i="1"/>
  <c r="E79" i="1"/>
  <c r="E81" i="1"/>
  <c r="E82" i="1"/>
  <c r="E84" i="1"/>
  <c r="E85" i="1"/>
  <c r="E86" i="1"/>
  <c r="E87" i="1"/>
  <c r="E88" i="1"/>
  <c r="E89" i="1"/>
  <c r="E90" i="1"/>
  <c r="E92" i="1"/>
  <c r="E93" i="1"/>
  <c r="E95" i="1"/>
  <c r="E96" i="1"/>
  <c r="E98" i="1"/>
  <c r="E99" i="1"/>
  <c r="E100" i="1"/>
  <c r="E101" i="1"/>
  <c r="E54" i="1"/>
  <c r="E55" i="1"/>
  <c r="E57" i="1"/>
  <c r="E58" i="1"/>
  <c r="E47" i="1"/>
  <c r="E48" i="1"/>
  <c r="E49" i="1"/>
  <c r="E50" i="1"/>
  <c r="E51" i="1"/>
  <c r="E45" i="1"/>
  <c r="G45" i="1"/>
  <c r="I45" i="1"/>
  <c r="E40" i="1"/>
  <c r="E41" i="1"/>
  <c r="E43" i="1"/>
  <c r="E44" i="1"/>
  <c r="E18" i="1"/>
  <c r="E19" i="1"/>
  <c r="E21" i="1"/>
  <c r="E22" i="1"/>
  <c r="E24" i="1"/>
  <c r="E25" i="1"/>
  <c r="E27" i="1"/>
  <c r="E28" i="1"/>
  <c r="E30" i="1"/>
  <c r="E31" i="1"/>
  <c r="E32" i="1"/>
  <c r="E34" i="1"/>
  <c r="E35" i="1"/>
  <c r="E36" i="1"/>
  <c r="E37" i="1"/>
  <c r="E9" i="1"/>
  <c r="E11" i="1"/>
  <c r="E12" i="1"/>
  <c r="E14" i="1"/>
  <c r="E15" i="1"/>
  <c r="E114" i="1"/>
  <c r="E113" i="1"/>
  <c r="E112" i="1"/>
  <c r="E111" i="1"/>
  <c r="I111" i="1"/>
  <c r="E110" i="1"/>
  <c r="E109" i="1"/>
  <c r="E108" i="1"/>
  <c r="H103" i="1"/>
  <c r="F111" i="1"/>
  <c r="F107" i="1"/>
  <c r="E107" i="1"/>
  <c r="I107" i="1"/>
  <c r="E59" i="1"/>
  <c r="G59" i="1"/>
  <c r="I59" i="1"/>
  <c r="E52" i="1"/>
  <c r="G52" i="1"/>
  <c r="I52" i="1"/>
  <c r="E38" i="1"/>
  <c r="G38" i="1"/>
  <c r="I38" i="1"/>
  <c r="E16" i="1"/>
  <c r="G16" i="1"/>
  <c r="I16" i="1"/>
  <c r="E7" i="1"/>
  <c r="G7" i="1"/>
  <c r="I7" i="1"/>
  <c r="I103" i="1"/>
  <c r="I116" i="1"/>
  <c r="E103" i="1"/>
</calcChain>
</file>

<file path=xl/sharedStrings.xml><?xml version="1.0" encoding="utf-8"?>
<sst xmlns="http://schemas.openxmlformats.org/spreadsheetml/2006/main" count="351" uniqueCount="338">
  <si>
    <t>Criteria</t>
  </si>
  <si>
    <t>Scoring Rubric (applies to all score Items)</t>
  </si>
  <si>
    <t>Outcome</t>
  </si>
  <si>
    <t>Score</t>
  </si>
  <si>
    <t>Missing</t>
  </si>
  <si>
    <t>Not included, can’t evaluate</t>
  </si>
  <si>
    <t>Partially meets requirement</t>
  </si>
  <si>
    <t>Response extends beyond key requirements, demonstrating exceptional depth and breadth of understanding</t>
  </si>
  <si>
    <t>Needs work</t>
  </si>
  <si>
    <t>Meets requirement</t>
  </si>
  <si>
    <t>Exceeds requirement</t>
  </si>
  <si>
    <t xml:space="preserve">Discretionary Points Rubric </t>
  </si>
  <si>
    <t>Degree</t>
  </si>
  <si>
    <t>Points</t>
  </si>
  <si>
    <t xml:space="preserve">Deductions Rubric </t>
  </si>
  <si>
    <t>Deduction</t>
  </si>
  <si>
    <t>Criteria:</t>
  </si>
  <si>
    <t>None</t>
  </si>
  <si>
    <t xml:space="preserve"> - Novelty
 - Depth of Understanding
 - Depth of Analysis
 - Effectiveness (functions as intended)
 - Quality of Implementation</t>
  </si>
  <si>
    <t>Minor</t>
  </si>
  <si>
    <t xml:space="preserve">  - Extent to which team relied on outside help, existing work and/or purchased components and services</t>
  </si>
  <si>
    <t>Extraordinary</t>
  </si>
  <si>
    <t>Extreme</t>
  </si>
  <si>
    <t>Good</t>
  </si>
  <si>
    <t>Fair</t>
  </si>
  <si>
    <t>Medium</t>
  </si>
  <si>
    <t>Raw Score</t>
  </si>
  <si>
    <t>Raw %</t>
  </si>
  <si>
    <t>Weight</t>
  </si>
  <si>
    <t>Base Score</t>
  </si>
  <si>
    <t>Max Points
(cat)</t>
  </si>
  <si>
    <t>Total %
(check:100)</t>
  </si>
  <si>
    <t>Discretionary points</t>
  </si>
  <si>
    <t>Deduction points</t>
  </si>
  <si>
    <t>Final Score</t>
  </si>
  <si>
    <t>0-4 pts
each</t>
  </si>
  <si>
    <t>SCORE_SCALE</t>
  </si>
  <si>
    <t>RUBRIC_SCALE</t>
  </si>
  <si>
    <t>Other Comments</t>
  </si>
  <si>
    <t>Ranger</t>
  </si>
  <si>
    <t>Explorer</t>
  </si>
  <si>
    <t>Arab Academy for Science and Technology Invictus</t>
  </si>
  <si>
    <t>Highway 68 ROV Club Sea Sweepers</t>
  </si>
  <si>
    <t>University of Stavanger UiS Subsea</t>
  </si>
  <si>
    <t>Norwegian University Science and Tech Vortex NTNU</t>
  </si>
  <si>
    <t>Memorial University of Newfoundland Eastern Edge Robotics</t>
  </si>
  <si>
    <t>Faculty of Engineering Alexandria Univeristy Vortex</t>
  </si>
  <si>
    <t>Bauman Moscow Technical University Hydronautics</t>
  </si>
  <si>
    <t>Effat University Zoom Engineers</t>
  </si>
  <si>
    <t>Dalhousie University Tigersharks</t>
  </si>
  <si>
    <t>Garrett College Project Kraken</t>
  </si>
  <si>
    <t>Jesuit High School Robotics</t>
  </si>
  <si>
    <t>Long Beach City College VX Industries</t>
  </si>
  <si>
    <t>Clatsop Community College Lazarus</t>
  </si>
  <si>
    <t>Sea Tech 4H Club Daedalus</t>
  </si>
  <si>
    <t>Faculty of Engineering Alexandria University TORPEDO</t>
  </si>
  <si>
    <t>The Center for Robotics Development RC ROV</t>
  </si>
  <si>
    <t>Hong Kong University of Science and Technology EPOXSEA</t>
  </si>
  <si>
    <t>Purdue University IEEE</t>
  </si>
  <si>
    <t>Istanbul Technical University</t>
  </si>
  <si>
    <t>Northern Illinois University NIU Robotics</t>
  </si>
  <si>
    <t>Milwaukee School of Engineering MSEO ROV</t>
  </si>
  <si>
    <t>Technologico Monterrey TecXotic</t>
  </si>
  <si>
    <t>University of Sheffield Avalon</t>
  </si>
  <si>
    <t>SVKMs NMIMS Team Screwdriver</t>
  </si>
  <si>
    <t>Copiah Lincoln Community College SURE</t>
  </si>
  <si>
    <t>EX 1</t>
  </si>
  <si>
    <t>EX 5</t>
  </si>
  <si>
    <t>EX 9</t>
  </si>
  <si>
    <t>EX 13</t>
  </si>
  <si>
    <t>EX 17</t>
  </si>
  <si>
    <t>EX 21</t>
  </si>
  <si>
    <t>EX 25</t>
  </si>
  <si>
    <t>EX 2</t>
  </si>
  <si>
    <t>EX 6</t>
  </si>
  <si>
    <t>EX 10</t>
  </si>
  <si>
    <t>EX 14</t>
  </si>
  <si>
    <t>EX 18</t>
  </si>
  <si>
    <t>EX 22</t>
  </si>
  <si>
    <t>EX 3</t>
  </si>
  <si>
    <t>EX 7</t>
  </si>
  <si>
    <t>EX 11</t>
  </si>
  <si>
    <t>EX 15</t>
  </si>
  <si>
    <t>EX 19</t>
  </si>
  <si>
    <t>EX 23</t>
  </si>
  <si>
    <t>EX 4</t>
  </si>
  <si>
    <t>EX 8</t>
  </si>
  <si>
    <t>EX 12</t>
  </si>
  <si>
    <t>EX 16</t>
  </si>
  <si>
    <t>EX 20</t>
  </si>
  <si>
    <t>EX 24</t>
  </si>
  <si>
    <t>Team Number</t>
  </si>
  <si>
    <t>Team Name</t>
  </si>
  <si>
    <t>RNG 1</t>
  </si>
  <si>
    <t>Highlands Intermediate Kaimana Enterprises</t>
  </si>
  <si>
    <t>RNG 6</t>
  </si>
  <si>
    <t>Community Team ROBOTECH The Kraken</t>
  </si>
  <si>
    <t>RNG 11</t>
  </si>
  <si>
    <t>Kealakake High Lalo Ka Wai</t>
  </si>
  <si>
    <t>RNG 16</t>
  </si>
  <si>
    <t>Macau Anglican College Fish Logic</t>
  </si>
  <si>
    <t>RNG 21</t>
  </si>
  <si>
    <t>Staples High School Curiodyssea</t>
  </si>
  <si>
    <t>RNG 26</t>
  </si>
  <si>
    <t>Mt. Laurel Township Hydro Tech</t>
  </si>
  <si>
    <t>RNG 31</t>
  </si>
  <si>
    <t>Argo Community High Knights of Poseidon</t>
  </si>
  <si>
    <t>RNG 36</t>
  </si>
  <si>
    <t>STEM ECHS The CORPS</t>
  </si>
  <si>
    <t>RNG 2</t>
  </si>
  <si>
    <t>California Academy of Math and Science CAMS</t>
  </si>
  <si>
    <t>RNG 7</t>
  </si>
  <si>
    <t>North Paulding Wolfpack Robotics</t>
  </si>
  <si>
    <t>RNG 12</t>
  </si>
  <si>
    <t>Corner Brook Regional High Titans</t>
  </si>
  <si>
    <t>RNG 17</t>
  </si>
  <si>
    <t>First Flight Middle School - NexGen</t>
  </si>
  <si>
    <t>RNG 22</t>
  </si>
  <si>
    <t>Saturday ROV Club Watsonville Firefighters Seal Team 1272</t>
  </si>
  <si>
    <t>RNG 27</t>
  </si>
  <si>
    <t>Bentley Upper School Phoenix Electronics</t>
  </si>
  <si>
    <t>RNG 32</t>
  </si>
  <si>
    <t>Woodinville High Sea Wolf</t>
  </si>
  <si>
    <t>RNG 37</t>
  </si>
  <si>
    <t>Pine Crest High Panther Robotics</t>
  </si>
  <si>
    <t>RNG 3</t>
  </si>
  <si>
    <t>Kwok Tak Seng Catholic KTSCSS Dolphin</t>
  </si>
  <si>
    <t>RNG 8</t>
  </si>
  <si>
    <t>Ozaukee High School Robotics</t>
  </si>
  <si>
    <t>RNG 13</t>
  </si>
  <si>
    <t>Eureka Tech Academy Eureka C-Sharks</t>
  </si>
  <si>
    <t>RNG 18</t>
  </si>
  <si>
    <t>Brother Rice High Crusader Robotics</t>
  </si>
  <si>
    <t>RNG 23</t>
  </si>
  <si>
    <t>Harrington Middle School SeaBots</t>
  </si>
  <si>
    <t>RNG 28</t>
  </si>
  <si>
    <t>Keith Grammar School impROVise</t>
  </si>
  <si>
    <t>RNG 33</t>
  </si>
  <si>
    <t>Colegio Sagrado Corazon CYLON Corp</t>
  </si>
  <si>
    <t>RNG 38</t>
  </si>
  <si>
    <t>Copenhagen School KEA Goes Deep</t>
  </si>
  <si>
    <t>RNG 4</t>
  </si>
  <si>
    <t>Gahanna Lincoln High The Lincoln Group</t>
  </si>
  <si>
    <t>RNG 9</t>
  </si>
  <si>
    <t>Stockbridge High Gold Team</t>
  </si>
  <si>
    <t>RNG 14</t>
  </si>
  <si>
    <t>Innovators</t>
  </si>
  <si>
    <t>RNG 19</t>
  </si>
  <si>
    <t>Robotics Club Kepler Enterprises</t>
  </si>
  <si>
    <t>RNG 24</t>
  </si>
  <si>
    <t>Newport High School Finnovators</t>
  </si>
  <si>
    <t>RNG 29</t>
  </si>
  <si>
    <t>Halifax Robotics Nova Underwater Tech</t>
  </si>
  <si>
    <t>RNG 34</t>
  </si>
  <si>
    <t>Limestone County Career Tech Lost Rockets</t>
  </si>
  <si>
    <t>RNG 39</t>
  </si>
  <si>
    <t>ALEV High School</t>
  </si>
  <si>
    <t>RNG 5</t>
  </si>
  <si>
    <t>The Center for Robotics Development Robocenter</t>
  </si>
  <si>
    <t>RNG 10</t>
  </si>
  <si>
    <t>CMA Secondary School CMass Robotics</t>
  </si>
  <si>
    <t>RNG 15</t>
  </si>
  <si>
    <t>Mount Pearl Senior High Husky Explorers</t>
  </si>
  <si>
    <t>RNG 20</t>
  </si>
  <si>
    <t>Palos Verdes Institute of Technology PVIT</t>
  </si>
  <si>
    <t>RNG 25</t>
  </si>
  <si>
    <t>Walnut Valley Quantum Hydromechs</t>
  </si>
  <si>
    <t>RNG 30</t>
  </si>
  <si>
    <t>O'Donel High School OD4D</t>
  </si>
  <si>
    <t>RNG 35</t>
  </si>
  <si>
    <t>Donuts School of Robotics Jr. Huskies</t>
  </si>
  <si>
    <t>RNG 40</t>
  </si>
  <si>
    <t>Sekolah Robot Indonesia</t>
  </si>
  <si>
    <t>Competition Class</t>
  </si>
  <si>
    <t>Judge Assignment</t>
  </si>
  <si>
    <t>DO NOT DELETE</t>
  </si>
  <si>
    <t>Instructions:</t>
  </si>
  <si>
    <r>
      <t xml:space="preserve">To filter based off assignment enter team numbers 1 per cell in the format EX </t>
    </r>
    <r>
      <rPr>
        <i/>
        <sz val="11"/>
        <color theme="1"/>
        <rFont val="Calibri"/>
        <family val="2"/>
        <scheme val="minor"/>
      </rPr>
      <t>space</t>
    </r>
    <r>
      <rPr>
        <sz val="11"/>
        <color theme="1"/>
        <rFont val="Calibri"/>
        <family val="2"/>
        <scheme val="minor"/>
      </rPr>
      <t xml:space="preserve"> # or RNG </t>
    </r>
    <r>
      <rPr>
        <i/>
        <sz val="11"/>
        <color theme="1"/>
        <rFont val="Calibri"/>
        <family val="2"/>
        <scheme val="minor"/>
      </rPr>
      <t xml:space="preserve">space </t>
    </r>
    <r>
      <rPr>
        <sz val="11"/>
        <color theme="1"/>
        <rFont val="Calibri"/>
        <family val="2"/>
        <scheme val="minor"/>
      </rPr>
      <t>#
Table will automatically grow based off number of cells below heading (don't skip a row)</t>
    </r>
  </si>
  <si>
    <t>Effort made, meets some key requirements. Understanding or treatment of key requirements needs more depth. Judges had to question deeply to find answers.</t>
  </si>
  <si>
    <t>Response demonstrates understanding and addresses most key requirements. Simple prodding from judges encouraged team to answer.</t>
  </si>
  <si>
    <t>Response demonstrates thorough understanding and addresses all key requirements. Team addressed topic without prompting.</t>
  </si>
  <si>
    <t>Instructions for the Judges</t>
  </si>
  <si>
    <t xml:space="preserve">- This will be the main file you work out of </t>
  </si>
  <si>
    <t>a.) Go to the TeamList Tab</t>
  </si>
  <si>
    <t>- Make sure to save as macro enabled workbook</t>
  </si>
  <si>
    <t>- You can leave team number blank for now</t>
  </si>
  <si>
    <t>2. ) Save a copy of this file with your name or initials on it via Save As into the dropbox folder or a folder of your choosing</t>
  </si>
  <si>
    <t>1.) Please fill in your name and competition class (drop down list) you are judging in cells B2 &amp; B3</t>
  </si>
  <si>
    <t>b.) In column J enter the team numbers 1 after the other in the format shown in the instructions (EX # or RNG #) starting in cell J2</t>
  </si>
  <si>
    <t>2.) Enter scores in column D and comments for individual questions can be entered in column J. Weighting is automatically calculated for you.</t>
  </si>
  <si>
    <t>3. ) There are two boxes at the bottom for general comments as well.</t>
  </si>
  <si>
    <t>Finish &amp; Save:</t>
  </si>
  <si>
    <t>Save File:</t>
  </si>
  <si>
    <t>Example: 2018_productPresentation_EX1_Ebaker.xlsm</t>
  </si>
  <si>
    <t>Press this one when you are finished and ready to move to the next team.</t>
  </si>
  <si>
    <t>Spell Check:</t>
  </si>
  <si>
    <t>Remove All Red Backgrounds:</t>
  </si>
  <si>
    <t>Check for missing scores:</t>
  </si>
  <si>
    <t>The Finish &amp; Save button also runs through this macro as well.</t>
  </si>
  <si>
    <t>a.) It will default to list of all teams competing if you skip step 4</t>
  </si>
  <si>
    <t>Before Team Presentations - Template Setup:</t>
  </si>
  <si>
    <t>Note:</t>
  </si>
  <si>
    <t>It is highly suggested you use the macros within this file to help the scorekeepers out with data validation and to make sure you don't accidentally save over anyone else's file.</t>
  </si>
  <si>
    <t>It does not run any of the other checks built into this file other than making sure cells B2,B3,and B4 are filled out as it needs that info to save.</t>
  </si>
  <si>
    <t>For both of the save buttons:</t>
  </si>
  <si>
    <t>It will automatically fill in the Team Name to the right</t>
  </si>
  <si>
    <t>If the missing scores macro finds a missing score or a non-numerical entry in column D (other than the comments at the bottom) it makes the cell red.  If you wanted to manually remove the red, this button resets the cells back to the default color.</t>
  </si>
  <si>
    <t>- This essentially creates a template for you as you judge each team.  The "Finish &amp; Save" button will reset the sheet back to this state each time.</t>
  </si>
  <si>
    <t xml:space="preserve">3.) If you would like for the team number list to only show teams you are judging complete step 4.  If not you are ready to start listening to the team's presentations </t>
  </si>
  <si>
    <t>4.) Optional</t>
  </si>
  <si>
    <t>The normal save/save as methods in excel still work if you want to use those.  Just make sure you save each file with the team number and judge's name or initials and that you did not miss any scores and you reset team number for each team</t>
  </si>
  <si>
    <t>Scoring the Presentations:</t>
  </si>
  <si>
    <t>4.) There are also several other buttons here for your use:</t>
  </si>
  <si>
    <t>1.) Pick the team number from the drop down.  If you didn't add the filter in step 4 above, the list will show all teams for that class similar to picture below.</t>
  </si>
  <si>
    <t>As long as it doesn't find any errors in scores above it will save the file with your name and the team number in the filename and then clear the team number from cell B4 as well as all the scores and comments from the template.</t>
  </si>
  <si>
    <t>Don't worry you didn't just delete your scores as long as it said file save successful (check the folder).</t>
  </si>
  <si>
    <t>It also runs the checks for missing scores, incorrect formats on scores, and that you filled out cells B2, B3, and B4.</t>
  </si>
  <si>
    <t>It does not run the spell checker.</t>
  </si>
  <si>
    <t>If the file exists it will prompt you to overwrite.  If you click overwrite, it saves the last iterations with "Backup_" in front of the filename just in case.  Each time you overwrite the backup gets overwritten to 1 version prior to the main one.</t>
  </si>
  <si>
    <t>The normal spell checker won't run with the cells locked so this button will allow you to run the spell check on the comment cells.  (It also won't make you go through spell checking all the questions and headers.)</t>
  </si>
  <si>
    <t xml:space="preserve">It does exactly what it says; it also checks to make sure you put a number in for each score and that the score didn't get entered as text. </t>
  </si>
  <si>
    <t>After fixing the scores click the button again to remove the red coloring.</t>
  </si>
  <si>
    <t>It does not fix the score for you.</t>
  </si>
  <si>
    <t xml:space="preserve">This one and the one at the top are there for you to save as you go so you don't lose your work.  It will save a file in the same directory as this file with your name and the team number in the filename </t>
  </si>
  <si>
    <t>(your main template, save as from step #2 in setup phase).</t>
  </si>
  <si>
    <t>It will round any score higher than the rubric scores to the highest rubric score.</t>
  </si>
  <si>
    <t xml:space="preserve">ФИО судьи:  </t>
  </si>
  <si>
    <t>Класс (Ranger/Explorer)</t>
  </si>
  <si>
    <t>Название команды/организация</t>
  </si>
  <si>
    <t>Категория</t>
  </si>
  <si>
    <t>Критерий</t>
  </si>
  <si>
    <t>Требования</t>
  </si>
  <si>
    <t>Очки</t>
  </si>
  <si>
    <t>Макс очки</t>
  </si>
  <si>
    <t>за категорию</t>
  </si>
  <si>
    <t>Вес</t>
  </si>
  <si>
    <t>Баллы за категорию</t>
  </si>
  <si>
    <t>Комментарии</t>
  </si>
  <si>
    <t>Безопасность</t>
  </si>
  <si>
    <t>Наполнение</t>
  </si>
  <si>
    <t>Меры безопасности</t>
  </si>
  <si>
    <t>Протоколы</t>
  </si>
  <si>
    <t>Презентация раскрывает особенности и философию безопасности</t>
  </si>
  <si>
    <t>Сделаны предупредительные надписи на потенциально опасных деталях</t>
  </si>
  <si>
    <t>Подготовка</t>
  </si>
  <si>
    <t>Подача</t>
  </si>
  <si>
    <t>Креативность</t>
  </si>
  <si>
    <t>Все члены команды участвуют в презентации</t>
  </si>
  <si>
    <t>Команда хорошо подготовилась к презентации</t>
  </si>
  <si>
    <t>Презентация была динамичной, понятной и информативной</t>
  </si>
  <si>
    <t>Смогли "продать" судьям аппарат</t>
  </si>
  <si>
    <t>Четко рассказано про технические проблемы при проектировании и изготовлении</t>
  </si>
  <si>
    <t>Понимание</t>
  </si>
  <si>
    <t>Бюджет</t>
  </si>
  <si>
    <t>Командная работа</t>
  </si>
  <si>
    <t>Продемонстрировали понимание проектирования ТНПА, его технических характеристик и функций</t>
  </si>
  <si>
    <t>Выразили благодарность спонсорам средств, материалов, оборудования</t>
  </si>
  <si>
    <t>Рассказали, как команда эволюционировала, увлеличивая свои возможности и решая проблемы</t>
  </si>
  <si>
    <t>Видно, что данный проект является результатом командной работы, где четко понятна роль каждого участника</t>
  </si>
  <si>
    <t>Презентация явно связана с темой и задачами миссии</t>
  </si>
  <si>
    <t>Описали задачи реального мира, стоящими за задачами соревнований</t>
  </si>
  <si>
    <t>Продемонстрировали понимание того, как их ТНПА с его техническими характеристиками и функциями был разработан для выполнения задач миссии</t>
  </si>
  <si>
    <t>Реализация выглядит надежной и показывает мастерское исполнение</t>
  </si>
  <si>
    <t>Конструкция является модульной и практичный, т. е. легко подлежит ремонту в полевых условиях</t>
  </si>
  <si>
    <t>Продуманно, как продуктом будут пользоваться покупатели</t>
  </si>
  <si>
    <t>Обоснование</t>
  </si>
  <si>
    <t>Команда демонстрирует понимание использования коммерческих и собственных изделий/компонентов</t>
  </si>
  <si>
    <t>Команда демонстрирует понимание использования прошлогодних и новых изделий/компонентов</t>
  </si>
  <si>
    <t xml:space="preserve">Обоснование технических решений </t>
  </si>
  <si>
    <t>Разработка ТНПА представлена в четкой и логичной форме</t>
  </si>
  <si>
    <t>Демонстрируют пошаговый процесс планирования и проектирования</t>
  </si>
  <si>
    <t>Функциональные дизайнерские решения обоснованы и разумны</t>
  </si>
  <si>
    <t>Выбор решений демонстрирует продуманный и сбалансированный компромисс</t>
  </si>
  <si>
    <t>Оригинальность</t>
  </si>
  <si>
    <t>Команда сделала нововведения или модификации, что приводело к повышению функциональных возможностей при сниженнии цены</t>
  </si>
  <si>
    <t>Описание процесса решения технических проблем</t>
  </si>
  <si>
    <t>Использовали рациональный процесс (оценка данных, коммерческие исследования) для оценки альтернатив</t>
  </si>
  <si>
    <t>Рассказали как оценивали и выбирали идеи</t>
  </si>
  <si>
    <t xml:space="preserve">Подробно рассказали как компания генерировала идеи с помощью мозгового штурма </t>
  </si>
  <si>
    <t>Системный подход</t>
  </si>
  <si>
    <t>Система отражает значительные и продуманный дизайн/разработку, т. е. это не просто интеграция приобретенных деталей</t>
  </si>
  <si>
    <t>Выбор материалов и инструментов</t>
  </si>
  <si>
    <t>Конструкция аппарата</t>
  </si>
  <si>
    <t>Описаны компромиссы и обоснование стоимости ТНПА, размер, и вес</t>
  </si>
  <si>
    <t>Системы аппарата</t>
  </si>
  <si>
    <t>Описано логично и понятно, как компоненты и материалы были выраны для выполнения конкретных задач, учитывая экономическую эффективность</t>
  </si>
  <si>
    <t>Описано, как дизайн/разработка эволюционировала, чтобы соответствовать требованиям конкурса</t>
  </si>
  <si>
    <t>Система управления и электрическая система</t>
  </si>
  <si>
    <t>Схема управления, разработанная командой является разумной, эффективной и логичной</t>
  </si>
  <si>
    <t>Все члены команды понимают, как проектировалась система управления</t>
  </si>
  <si>
    <t>Разработан и представлен протокол управления кабелем</t>
  </si>
  <si>
    <t>Движительная система</t>
  </si>
  <si>
    <t>Плавучести и балласт</t>
  </si>
  <si>
    <t>Полезная нагрузка</t>
  </si>
  <si>
    <t>Разумное обоснование количества, типа и расположения двигателей</t>
  </si>
  <si>
    <t xml:space="preserve">Разумное обоснование используемого типа плавучести </t>
  </si>
  <si>
    <t>Разумное обоснование количества, типа и размещения камер</t>
  </si>
  <si>
    <t>Полезная нагрузка разработана с учетом функциональности и ограничений миссии</t>
  </si>
  <si>
    <t>Используемые датчики подходят для эксплуатации ТНПА и задач миссии</t>
  </si>
  <si>
    <t>Продемонстрировали полное понимание теории и проектирования датчиков/приборов</t>
  </si>
  <si>
    <t>Команда разработала исключительно оригинальное программное обеспечение или сделала исключительную адаптацию программного обеспечения для создания уникального решения</t>
  </si>
  <si>
    <t>Команда продемонстрировала значительные усилия для разработки и изготовления всех компонентов ТНПА</t>
  </si>
  <si>
    <t>Значительное вмешательство со стороны тренеров, наставников, родителей, оказание помощи в ходе презентации и/или проектирование процессов (за исключением языковых барьеров)</t>
  </si>
  <si>
    <t>Значительное злоупотребление коммерческими компонентами без достаточного обоснования</t>
  </si>
  <si>
    <t>Значительное злоупотребление повторно используемыми компонентами без достаточного обоснования</t>
  </si>
  <si>
    <t>Дополнительные очки</t>
  </si>
  <si>
    <t>Штрафные очки</t>
  </si>
  <si>
    <t>Аппарат</t>
  </si>
  <si>
    <t>Свое против покупного, повторно используемое против нового</t>
  </si>
  <si>
    <t>Разработка вцелом, качество изготовления</t>
  </si>
  <si>
    <t>Тема соревнований/задачи</t>
  </si>
  <si>
    <t>Выступление</t>
  </si>
  <si>
    <t>Рассказали про разработку и использование чек-листов</t>
  </si>
  <si>
    <t>Приведены протоколы безопасности и рассказали про процедуры решения вопросов безопасности</t>
  </si>
  <si>
    <t>Рассказали про другие специфичные меры обесп. Безопасности</t>
  </si>
  <si>
    <t>Четко рассказали про организационные проблемы при проектировании и изготовлении</t>
  </si>
  <si>
    <t>Рассказали про ключевые технические характеристики основных компонентов (самодельных или покупных)</t>
  </si>
  <si>
    <t>Рассказали про процесс разработки и соблюдения бюджета</t>
  </si>
  <si>
    <t>Объяснили решения, куда инвестировались время и ресурсы</t>
  </si>
  <si>
    <t>Команда выглядит сплоченной, вовлеченной, члены команды поддерживают друг друга</t>
  </si>
  <si>
    <t>Команда демонстрирует наставничество и помощь в обучение среди членов команды</t>
  </si>
  <si>
    <t>Продемонстрировали детальное понимание научной/индустриальной составляющей миссии</t>
  </si>
  <si>
    <t>Общий дизайн аппарата разработан командой, хорошо продуман, и реализован (как функционально, так и эстетически)</t>
  </si>
  <si>
    <t>Рассказали как ТНПА был протестирован до начала мероприятия</t>
  </si>
  <si>
    <t>Привели обоснования решений между изготовлением собственных деталей и покупными изделиями</t>
  </si>
  <si>
    <t>Привели обоснования решений между прошлогодними деталями и новыми</t>
  </si>
  <si>
    <t>Продемонстрировали инновационные решения в конструкции ТНПА, деталях или других частях</t>
  </si>
  <si>
    <t>Команда продемонстрировала сбалансированный системный подход к проектированию: например, хорошую интеграцию датчиков в аппарат, целостный подход к система аппарата</t>
  </si>
  <si>
    <t>Привели здравые рассуждения, обосновывающие выбор</t>
  </si>
  <si>
    <t>Рассмотрели процессы и факторы при изготовлении материалов, компонентов и других деталий</t>
  </si>
  <si>
    <t>Хорошо рассказали про проектирование системы управления (включая код, если система программировалась)</t>
  </si>
  <si>
    <t>Хорошо рассказали про проектирование электроники</t>
  </si>
  <si>
    <t>Продемонстрировали полное понимание функций и особенностей системы управления (с точки зрения электроники и ПО, если было программирование)</t>
  </si>
  <si>
    <t>Продемонстрировали понимание проектирования кабеля и требований к нему</t>
  </si>
  <si>
    <t>Сделали разумные компромиссы, чтобы сбалансировать энергопотребление, стоимость, производительность и требования миссии</t>
  </si>
  <si>
    <t>Продемонстрировали понимание принципов балластировки</t>
  </si>
  <si>
    <t>Исключительный дизайн аппарата, датчиков, полезной нагрузки, программного обеспечения или других функций</t>
  </si>
  <si>
    <t>Лист оценки презентации 2020 MATE Russia-Far East ROV Competition Ranger and Explorer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</si>
</sst>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1"/>
      <color theme="1"/>
      <name val="Calibri"/>
      <family val="2"/>
      <scheme val="minor"/>
    </font>
    <font>
      <b/>
      <sz val="16"/>
      <color theme="2"/>
      <name val="Arial"/>
      <family val="2"/>
    </font>
    <font>
      <b/>
      <sz val="14"/>
      <color theme="5"/>
      <name val="Calibri"/>
      <family val="2"/>
      <scheme val="minor"/>
    </font>
    <font>
      <b/>
      <sz val="14"/>
      <color theme="2"/>
      <name val="Calibri"/>
      <family val="2"/>
      <scheme val="minor"/>
    </font>
    <font>
      <b/>
      <sz val="16"/>
      <color theme="5"/>
      <name val="Arial"/>
      <family val="2"/>
    </font>
    <font>
      <b/>
      <sz val="16"/>
      <color theme="4" tint="-0.499984740745262"/>
      <name val="Arial"/>
      <family val="2"/>
    </font>
    <font>
      <sz val="16"/>
      <color theme="5"/>
      <name val="Calibri"/>
      <family val="2"/>
      <scheme val="minor"/>
    </font>
    <font>
      <b/>
      <sz val="18"/>
      <color theme="4" tint="-0.499984740745262"/>
      <name val="Calibri"/>
      <family val="2"/>
      <scheme val="minor"/>
    </font>
    <font>
      <sz val="16"/>
      <color theme="4" tint="-0.499984740745262"/>
      <name val="Calibri"/>
      <family val="2"/>
      <scheme val="minor"/>
    </font>
    <font>
      <sz val="16"/>
      <color theme="1"/>
      <name val="Calibri"/>
      <family val="2"/>
      <scheme val="minor"/>
    </font>
    <font>
      <sz val="18"/>
      <color theme="1"/>
      <name val="Calibri"/>
      <family val="2"/>
      <scheme val="minor"/>
    </font>
    <font>
      <b/>
      <sz val="20"/>
      <color theme="5"/>
      <name val="Calibri"/>
      <family val="2"/>
      <scheme val="minor"/>
    </font>
    <font>
      <sz val="18"/>
      <color theme="5"/>
      <name val="Calibri"/>
      <family val="2"/>
      <scheme val="minor"/>
    </font>
    <font>
      <b/>
      <sz val="16"/>
      <color rgb="FFED7D31"/>
      <name val="Arial"/>
      <family val="2"/>
    </font>
    <font>
      <b/>
      <sz val="16"/>
      <color theme="1"/>
      <name val="Arial"/>
      <family val="2"/>
    </font>
    <font>
      <b/>
      <sz val="20"/>
      <color theme="5"/>
      <name val="Arial"/>
      <family val="2"/>
    </font>
    <font>
      <u/>
      <sz val="11"/>
      <color theme="10"/>
      <name val="Calibri"/>
      <family val="2"/>
      <scheme val="minor"/>
    </font>
    <font>
      <u/>
      <sz val="11"/>
      <color theme="11"/>
      <name val="Calibri"/>
      <family val="2"/>
      <scheme val="minor"/>
    </font>
    <font>
      <b/>
      <sz val="14"/>
      <color theme="1"/>
      <name val="Arial"/>
      <family val="2"/>
    </font>
    <font>
      <sz val="14"/>
      <color theme="1"/>
      <name val="Arial"/>
      <family val="2"/>
    </font>
    <font>
      <sz val="14"/>
      <name val="Arial"/>
      <family val="2"/>
    </font>
    <font>
      <b/>
      <sz val="14"/>
      <color theme="2"/>
      <name val="Arial"/>
      <family val="2"/>
    </font>
    <font>
      <sz val="14"/>
      <color theme="5"/>
      <name val="Calibri"/>
      <family val="2"/>
      <scheme val="minor"/>
    </font>
    <font>
      <sz val="14"/>
      <color theme="1"/>
      <name val="Calibri"/>
      <family val="2"/>
      <scheme val="minor"/>
    </font>
    <font>
      <b/>
      <sz val="14"/>
      <color theme="1"/>
      <name val="Calibri"/>
      <family val="2"/>
      <scheme val="minor"/>
    </font>
    <font>
      <b/>
      <sz val="16"/>
      <color theme="2"/>
      <name val="Calibri"/>
      <family val="2"/>
      <scheme val="minor"/>
    </font>
    <font>
      <b/>
      <sz val="14"/>
      <color theme="5"/>
      <name val="Arial"/>
      <family val="2"/>
    </font>
    <font>
      <sz val="8"/>
      <name val="Calibri"/>
      <family val="2"/>
      <scheme val="minor"/>
    </font>
    <font>
      <b/>
      <sz val="18"/>
      <color rgb="FF000000"/>
      <name val="Calibri"/>
      <family val="2"/>
    </font>
    <font>
      <b/>
      <sz val="14"/>
      <color theme="0"/>
      <name val="Arial"/>
      <family val="2"/>
    </font>
    <font>
      <b/>
      <sz val="11"/>
      <color theme="0"/>
      <name val="Calibri"/>
      <family val="2"/>
      <scheme val="minor"/>
    </font>
    <font>
      <sz val="16"/>
      <color theme="1"/>
      <name val="Arial"/>
      <family val="2"/>
    </font>
    <font>
      <sz val="18"/>
      <color theme="1"/>
      <name val="Arial"/>
      <family val="2"/>
    </font>
    <font>
      <b/>
      <sz val="22"/>
      <color theme="9" tint="-0.249977111117893"/>
      <name val="Arial"/>
      <family val="2"/>
    </font>
    <font>
      <i/>
      <sz val="11"/>
      <color theme="1"/>
      <name val="Calibri"/>
      <family val="2"/>
      <scheme val="minor"/>
    </font>
    <font>
      <b/>
      <sz val="11"/>
      <color rgb="FFFF0000"/>
      <name val="Calibri"/>
      <family val="2"/>
      <scheme val="minor"/>
    </font>
    <font>
      <b/>
      <sz val="10"/>
      <color rgb="FFFF0000"/>
      <name val="Verdana"/>
      <family val="2"/>
    </font>
    <font>
      <b/>
      <i/>
      <u/>
      <sz val="11"/>
      <color theme="1"/>
      <name val="Calibri"/>
      <family val="2"/>
      <scheme val="minor"/>
    </font>
    <font>
      <b/>
      <sz val="16"/>
      <color theme="5"/>
      <name val="Calibri"/>
      <family val="2"/>
      <scheme val="minor"/>
    </font>
    <font>
      <b/>
      <sz val="16"/>
      <color theme="1"/>
      <name val="Calibri"/>
      <family val="2"/>
      <scheme val="minor"/>
    </font>
    <font>
      <b/>
      <u/>
      <sz val="16"/>
      <color theme="1"/>
      <name val="Calibri"/>
      <family val="2"/>
      <scheme val="minor"/>
    </font>
    <font>
      <b/>
      <sz val="48"/>
      <color theme="1"/>
      <name val="Calibri"/>
      <family val="2"/>
      <scheme val="minor"/>
    </font>
    <font>
      <i/>
      <sz val="16"/>
      <color theme="1"/>
      <name val="Calibri"/>
      <family val="2"/>
      <scheme val="minor"/>
    </font>
    <font>
      <b/>
      <sz val="14"/>
      <color rgb="FF000000"/>
      <name val="Calibri"/>
      <family val="2"/>
      <scheme val="minor"/>
    </font>
  </fonts>
  <fills count="16">
    <fill>
      <patternFill patternType="none"/>
    </fill>
    <fill>
      <patternFill patternType="gray125"/>
    </fill>
    <fill>
      <patternFill patternType="solid">
        <fgColor rgb="FFB8CCE4"/>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3" tint="0.59999389629810485"/>
        <bgColor indexed="64"/>
      </patternFill>
    </fill>
    <fill>
      <patternFill patternType="solid">
        <fgColor theme="1"/>
        <bgColor indexed="64"/>
      </patternFill>
    </fill>
    <fill>
      <patternFill patternType="solid">
        <fgColor rgb="FFB8CCE4"/>
        <bgColor rgb="FF000000"/>
      </patternFill>
    </fill>
    <fill>
      <patternFill patternType="solid">
        <fgColor theme="4" tint="0.39997558519241921"/>
        <bgColor indexed="64"/>
      </patternFill>
    </fill>
    <fill>
      <patternFill patternType="solid">
        <fgColor theme="0"/>
        <bgColor indexed="64"/>
      </patternFill>
    </fill>
    <fill>
      <patternFill patternType="solid">
        <fgColor rgb="FFDF9F4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95B3D7"/>
        <bgColor rgb="FF000000"/>
      </patternFill>
    </fill>
    <fill>
      <patternFill patternType="solid">
        <fgColor theme="1" tint="0.249977111117893"/>
        <bgColor indexed="64"/>
      </patternFill>
    </fill>
  </fills>
  <borders count="2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bottom style="thin">
        <color auto="1"/>
      </bottom>
      <diagonal/>
    </border>
    <border>
      <left/>
      <right/>
      <top style="thin">
        <color auto="1"/>
      </top>
      <bottom style="thin">
        <color auto="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medium">
        <color auto="1"/>
      </right>
      <top style="medium">
        <color auto="1"/>
      </top>
      <bottom/>
      <diagonal/>
    </border>
    <border>
      <left style="medium">
        <color auto="1"/>
      </left>
      <right style="medium">
        <color auto="1"/>
      </right>
      <top/>
      <bottom/>
      <diagonal/>
    </border>
  </borders>
  <cellStyleXfs count="64">
    <xf numFmtId="0" fontId="0" fillId="0" borderId="0"/>
    <xf numFmtId="9" fontId="4"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170">
    <xf numFmtId="0" fontId="0" fillId="0" borderId="0" xfId="0"/>
    <xf numFmtId="0" fontId="3" fillId="5" borderId="0" xfId="0" applyFont="1" applyFill="1" applyAlignment="1" applyProtection="1">
      <alignment vertical="center" wrapText="1"/>
    </xf>
    <xf numFmtId="0" fontId="3" fillId="0" borderId="0" xfId="0" applyFont="1" applyAlignment="1" applyProtection="1">
      <alignmen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3" borderId="4" xfId="0" applyFont="1" applyFill="1" applyBorder="1"/>
    <xf numFmtId="0" fontId="2" fillId="0" borderId="5" xfId="0" applyFont="1" applyBorder="1" applyAlignment="1">
      <alignment horizontal="center" vertical="center" wrapText="1"/>
    </xf>
    <xf numFmtId="0" fontId="1" fillId="3" borderId="8" xfId="0" applyFont="1" applyFill="1" applyBorder="1"/>
    <xf numFmtId="0" fontId="0" fillId="0" borderId="0" xfId="0" applyFont="1"/>
    <xf numFmtId="0" fontId="1" fillId="0" borderId="7" xfId="0" applyNumberFormat="1" applyFont="1" applyBorder="1" applyAlignment="1">
      <alignment horizontal="center" vertical="center"/>
    </xf>
    <xf numFmtId="0" fontId="2" fillId="0" borderId="5" xfId="0" applyFont="1" applyFill="1" applyBorder="1" applyAlignment="1">
      <alignment horizontal="center" vertical="center" wrapText="1"/>
    </xf>
    <xf numFmtId="0" fontId="1" fillId="0" borderId="7" xfId="0" applyNumberFormat="1" applyFont="1" applyFill="1" applyBorder="1" applyAlignment="1">
      <alignment horizontal="center" vertical="center"/>
    </xf>
    <xf numFmtId="0" fontId="1" fillId="3" borderId="4" xfId="0" applyFont="1" applyFill="1" applyBorder="1" applyAlignment="1">
      <alignment horizontal="center" vertical="center"/>
    </xf>
    <xf numFmtId="0" fontId="2" fillId="0" borderId="8"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3" borderId="4" xfId="0" applyFont="1" applyFill="1" applyBorder="1" applyAlignment="1">
      <alignment vertical="top" wrapText="1"/>
    </xf>
    <xf numFmtId="0" fontId="1"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1" fillId="3" borderId="9" xfId="0" applyFont="1" applyFill="1" applyBorder="1"/>
    <xf numFmtId="0" fontId="2" fillId="2" borderId="7" xfId="0" applyFont="1" applyFill="1" applyBorder="1" applyAlignment="1">
      <alignment horizontal="center" vertical="center" wrapText="1"/>
    </xf>
    <xf numFmtId="0" fontId="0" fillId="0" borderId="6" xfId="0" applyFont="1" applyBorder="1"/>
    <xf numFmtId="0" fontId="5" fillId="4" borderId="0"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9" fontId="7" fillId="4" borderId="0" xfId="1" applyFont="1" applyFill="1" applyBorder="1" applyAlignment="1" applyProtection="1">
      <alignment horizontal="center" vertical="center"/>
    </xf>
    <xf numFmtId="0" fontId="8" fillId="2" borderId="0"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9" fontId="9" fillId="2" borderId="0" xfId="1" applyFont="1" applyFill="1" applyBorder="1" applyAlignment="1" applyProtection="1">
      <alignment horizontal="center" vertical="center" wrapText="1"/>
    </xf>
    <xf numFmtId="2" fontId="8" fillId="2" borderId="0" xfId="0" applyNumberFormat="1" applyFont="1" applyFill="1" applyBorder="1" applyAlignment="1" applyProtection="1">
      <alignment horizontal="center" vertical="center" wrapText="1"/>
    </xf>
    <xf numFmtId="0" fontId="0" fillId="0" borderId="0" xfId="0" applyFill="1" applyBorder="1" applyAlignment="1" applyProtection="1">
      <alignment horizontal="left" vertical="center"/>
    </xf>
    <xf numFmtId="1" fontId="10" fillId="3" borderId="0" xfId="0" applyNumberFormat="1" applyFont="1" applyFill="1" applyBorder="1" applyAlignment="1" applyProtection="1">
      <alignment horizontal="center" vertical="center"/>
    </xf>
    <xf numFmtId="1" fontId="12" fillId="3" borderId="0" xfId="0" applyNumberFormat="1" applyFont="1" applyFill="1" applyBorder="1" applyAlignment="1" applyProtection="1">
      <alignment horizontal="center" vertical="center"/>
    </xf>
    <xf numFmtId="9" fontId="12" fillId="3" borderId="0" xfId="1" applyFont="1" applyFill="1" applyBorder="1" applyAlignment="1" applyProtection="1">
      <alignment horizontal="center" vertical="center"/>
    </xf>
    <xf numFmtId="1" fontId="9" fillId="2" borderId="0" xfId="0" applyNumberFormat="1" applyFont="1" applyFill="1" applyBorder="1" applyAlignment="1" applyProtection="1">
      <alignment horizontal="center" vertical="center" wrapText="1"/>
    </xf>
    <xf numFmtId="1" fontId="10" fillId="6" borderId="0" xfId="0" applyNumberFormat="1" applyFont="1" applyFill="1" applyBorder="1" applyAlignment="1" applyProtection="1">
      <alignment horizontal="center" vertical="center"/>
    </xf>
    <xf numFmtId="1" fontId="13" fillId="6" borderId="0" xfId="0" applyNumberFormat="1" applyFont="1" applyFill="1" applyBorder="1" applyAlignment="1" applyProtection="1">
      <alignment horizontal="center" vertical="center"/>
    </xf>
    <xf numFmtId="9" fontId="13" fillId="6" borderId="0" xfId="1" applyFont="1" applyFill="1" applyBorder="1" applyAlignment="1" applyProtection="1">
      <alignment horizontal="center" vertical="center"/>
    </xf>
    <xf numFmtId="9" fontId="14" fillId="3" borderId="0" xfId="1" applyFont="1" applyFill="1" applyBorder="1" applyAlignment="1" applyProtection="1">
      <alignment horizontal="center" vertical="center"/>
    </xf>
    <xf numFmtId="0" fontId="10" fillId="0" borderId="0" xfId="0" applyFont="1" applyAlignment="1" applyProtection="1">
      <alignment horizontal="center" vertical="center" wrapText="1"/>
    </xf>
    <xf numFmtId="1" fontId="16" fillId="3" borderId="0" xfId="0" applyNumberFormat="1" applyFont="1" applyFill="1" applyBorder="1" applyAlignment="1" applyProtection="1">
      <alignment horizontal="center" vertical="center"/>
    </xf>
    <xf numFmtId="1" fontId="14" fillId="3" borderId="0" xfId="0" applyNumberFormat="1" applyFont="1" applyFill="1" applyBorder="1" applyAlignment="1" applyProtection="1">
      <alignment horizontal="center" vertical="center"/>
    </xf>
    <xf numFmtId="2" fontId="14" fillId="3" borderId="0" xfId="0" applyNumberFormat="1" applyFont="1" applyFill="1" applyBorder="1" applyAlignment="1" applyProtection="1">
      <alignment horizontal="center" vertical="center"/>
    </xf>
    <xf numFmtId="9" fontId="18" fillId="2" borderId="0" xfId="1" applyFont="1" applyFill="1" applyBorder="1" applyAlignment="1" applyProtection="1">
      <alignment horizontal="center" vertical="center" wrapText="1"/>
    </xf>
    <xf numFmtId="1" fontId="13" fillId="3" borderId="0" xfId="0" applyNumberFormat="1" applyFont="1" applyFill="1" applyBorder="1" applyAlignment="1" applyProtection="1">
      <alignment horizontal="center" vertical="center"/>
    </xf>
    <xf numFmtId="9" fontId="13" fillId="3" borderId="0" xfId="1" applyFont="1" applyFill="1" applyBorder="1" applyAlignment="1" applyProtection="1">
      <alignment horizontal="center" vertical="center"/>
    </xf>
    <xf numFmtId="0" fontId="13" fillId="0" borderId="0" xfId="0" applyFont="1" applyAlignment="1" applyProtection="1">
      <alignment horizontal="center" vertical="center"/>
    </xf>
    <xf numFmtId="0" fontId="13" fillId="0" borderId="0" xfId="0" applyFont="1" applyAlignment="1" applyProtection="1">
      <alignment horizontal="center" vertical="center" wrapText="1"/>
    </xf>
    <xf numFmtId="9" fontId="13" fillId="0" borderId="0" xfId="1" applyFont="1" applyAlignment="1" applyProtection="1">
      <alignment horizontal="center" vertical="center" wrapText="1"/>
    </xf>
    <xf numFmtId="0" fontId="10" fillId="0" borderId="0" xfId="0" applyFont="1" applyAlignment="1" applyProtection="1">
      <alignment horizontal="center" vertical="center"/>
    </xf>
    <xf numFmtId="9" fontId="13" fillId="0" borderId="0" xfId="1" applyFont="1" applyAlignment="1" applyProtection="1">
      <alignment horizontal="center" vertical="center"/>
    </xf>
    <xf numFmtId="0" fontId="22" fillId="2" borderId="0" xfId="0" applyFont="1" applyFill="1" applyBorder="1" applyAlignment="1" applyProtection="1">
      <alignment horizontal="center" vertical="center" wrapText="1"/>
    </xf>
    <xf numFmtId="0" fontId="23" fillId="0" borderId="0" xfId="0" applyFont="1" applyBorder="1" applyAlignment="1" applyProtection="1">
      <alignment vertical="center" wrapText="1"/>
    </xf>
    <xf numFmtId="0" fontId="23" fillId="0" borderId="0" xfId="0" applyFont="1" applyFill="1" applyBorder="1" applyAlignment="1" applyProtection="1">
      <alignment vertical="center" wrapText="1"/>
    </xf>
    <xf numFmtId="0" fontId="23" fillId="0" borderId="0" xfId="0" applyFont="1" applyAlignment="1" applyProtection="1">
      <alignment vertical="center" wrapText="1"/>
    </xf>
    <xf numFmtId="0" fontId="24" fillId="0" borderId="0" xfId="0" applyFont="1" applyFill="1" applyBorder="1" applyAlignment="1" applyProtection="1">
      <alignment vertical="center" wrapText="1"/>
    </xf>
    <xf numFmtId="0" fontId="24" fillId="0" borderId="0" xfId="0" applyFont="1" applyBorder="1" applyAlignment="1" applyProtection="1">
      <alignment vertical="center" wrapText="1"/>
    </xf>
    <xf numFmtId="0" fontId="23" fillId="0" borderId="0" xfId="0" applyFont="1" applyFill="1" applyBorder="1" applyAlignment="1" applyProtection="1">
      <alignment horizontal="left" vertical="center" wrapText="1"/>
    </xf>
    <xf numFmtId="0" fontId="25" fillId="4" borderId="0" xfId="0" applyFont="1" applyFill="1" applyBorder="1" applyAlignment="1" applyProtection="1">
      <alignment horizontal="center" vertical="center" wrapText="1"/>
    </xf>
    <xf numFmtId="1" fontId="26" fillId="6" borderId="0" xfId="0" applyNumberFormat="1" applyFont="1" applyFill="1" applyBorder="1" applyAlignment="1" applyProtection="1">
      <alignment horizontal="center" vertical="center"/>
    </xf>
    <xf numFmtId="1" fontId="26" fillId="3" borderId="0" xfId="0" applyNumberFormat="1" applyFont="1" applyFill="1" applyBorder="1" applyAlignment="1" applyProtection="1">
      <alignment horizontal="center" vertical="center"/>
    </xf>
    <xf numFmtId="0" fontId="23" fillId="5" borderId="0" xfId="0" applyFont="1" applyFill="1" applyAlignment="1" applyProtection="1">
      <alignment vertical="center" wrapText="1"/>
    </xf>
    <xf numFmtId="0" fontId="0" fillId="0" borderId="0" xfId="0" applyProtection="1"/>
    <xf numFmtId="0" fontId="27" fillId="3" borderId="0" xfId="0" applyFont="1" applyFill="1" applyBorder="1" applyAlignment="1" applyProtection="1">
      <alignment horizontal="center"/>
    </xf>
    <xf numFmtId="0" fontId="22" fillId="0" borderId="0" xfId="0" applyFont="1" applyBorder="1" applyAlignment="1" applyProtection="1">
      <alignment vertical="center" wrapText="1"/>
    </xf>
    <xf numFmtId="0" fontId="22" fillId="3" borderId="0" xfId="0" applyFont="1" applyFill="1" applyBorder="1" applyAlignment="1" applyProtection="1">
      <alignment vertical="center" wrapText="1"/>
    </xf>
    <xf numFmtId="0" fontId="22" fillId="0" borderId="0" xfId="0" applyFont="1" applyFill="1" applyBorder="1" applyAlignment="1" applyProtection="1">
      <alignment vertical="center" wrapText="1"/>
    </xf>
    <xf numFmtId="0" fontId="28" fillId="3" borderId="0" xfId="0" applyFont="1" applyFill="1" applyBorder="1" applyProtection="1"/>
    <xf numFmtId="0" fontId="27" fillId="5" borderId="0" xfId="0" applyFont="1" applyFill="1" applyAlignment="1" applyProtection="1">
      <alignment horizontal="center"/>
    </xf>
    <xf numFmtId="0" fontId="28" fillId="5" borderId="0" xfId="0" applyFont="1" applyFill="1" applyProtection="1"/>
    <xf numFmtId="0" fontId="27" fillId="0" borderId="0" xfId="0" applyFont="1" applyAlignment="1" applyProtection="1">
      <alignment horizontal="center"/>
    </xf>
    <xf numFmtId="0" fontId="28" fillId="0" borderId="0" xfId="0" applyFont="1" applyProtection="1"/>
    <xf numFmtId="0" fontId="29" fillId="4" borderId="0" xfId="0" applyFont="1" applyFill="1" applyBorder="1" applyAlignment="1" applyProtection="1">
      <alignment horizontal="center" vertical="center"/>
    </xf>
    <xf numFmtId="1" fontId="11" fillId="3" borderId="0" xfId="1" applyNumberFormat="1" applyFont="1" applyFill="1" applyBorder="1" applyAlignment="1" applyProtection="1">
      <alignment horizontal="center" vertical="center"/>
    </xf>
    <xf numFmtId="9" fontId="11" fillId="3" borderId="0" xfId="1" applyFont="1" applyFill="1" applyBorder="1" applyAlignment="1" applyProtection="1">
      <alignment horizontal="center" vertical="center"/>
    </xf>
    <xf numFmtId="0" fontId="9" fillId="2" borderId="0" xfId="1" applyNumberFormat="1" applyFont="1" applyFill="1" applyBorder="1" applyAlignment="1" applyProtection="1">
      <alignment horizontal="center" vertical="center" wrapText="1"/>
    </xf>
    <xf numFmtId="0" fontId="30" fillId="4" borderId="0" xfId="0" applyFont="1" applyFill="1" applyBorder="1" applyAlignment="1" applyProtection="1">
      <alignment horizontal="center" vertical="center" wrapText="1"/>
    </xf>
    <xf numFmtId="0" fontId="27" fillId="0" borderId="0" xfId="0" applyFont="1" applyProtection="1"/>
    <xf numFmtId="0" fontId="0" fillId="8" borderId="0" xfId="0" applyFill="1" applyProtection="1"/>
    <xf numFmtId="0" fontId="23" fillId="8" borderId="0" xfId="0" applyFont="1" applyFill="1" applyAlignment="1" applyProtection="1">
      <alignment vertical="center" wrapText="1"/>
    </xf>
    <xf numFmtId="0" fontId="10" fillId="8" borderId="0" xfId="0" applyFont="1" applyFill="1" applyAlignment="1" applyProtection="1">
      <alignment horizontal="center" vertical="center"/>
    </xf>
    <xf numFmtId="0" fontId="13" fillId="8" borderId="0" xfId="0" applyFont="1" applyFill="1" applyAlignment="1" applyProtection="1">
      <alignment horizontal="center" vertical="center"/>
    </xf>
    <xf numFmtId="9" fontId="13" fillId="8" borderId="0" xfId="1" applyFont="1" applyFill="1" applyAlignment="1" applyProtection="1">
      <alignment horizontal="center" vertical="center"/>
    </xf>
    <xf numFmtId="1" fontId="8" fillId="2" borderId="0" xfId="0" applyNumberFormat="1" applyFont="1" applyFill="1" applyBorder="1" applyAlignment="1" applyProtection="1">
      <alignment horizontal="center" vertical="center" wrapText="1"/>
    </xf>
    <xf numFmtId="1" fontId="17" fillId="7" borderId="0" xfId="0" applyNumberFormat="1" applyFont="1" applyFill="1" applyAlignment="1" applyProtection="1">
      <alignment horizontal="center" vertical="center" wrapText="1"/>
    </xf>
    <xf numFmtId="0" fontId="24" fillId="0" borderId="0" xfId="0" applyFont="1" applyFill="1" applyAlignment="1" applyProtection="1">
      <alignment vertical="center" wrapText="1"/>
    </xf>
    <xf numFmtId="0" fontId="0" fillId="2" borderId="0" xfId="0" applyFill="1" applyProtection="1"/>
    <xf numFmtId="0" fontId="23" fillId="0" borderId="12" xfId="0" applyFont="1" applyBorder="1" applyAlignment="1" applyProtection="1">
      <alignment vertical="center" wrapText="1"/>
    </xf>
    <xf numFmtId="0" fontId="33" fillId="4" borderId="0" xfId="0" applyFont="1" applyFill="1" applyBorder="1" applyAlignment="1" applyProtection="1">
      <alignment horizontal="center" vertical="center" wrapText="1"/>
    </xf>
    <xf numFmtId="0" fontId="3" fillId="10" borderId="13" xfId="0" applyFont="1" applyFill="1" applyBorder="1" applyAlignment="1" applyProtection="1">
      <alignment horizontal="center" vertical="center"/>
      <protection locked="0"/>
    </xf>
    <xf numFmtId="1" fontId="35" fillId="6" borderId="0" xfId="0" applyNumberFormat="1" applyFont="1" applyFill="1" applyBorder="1" applyAlignment="1" applyProtection="1">
      <alignment horizontal="center" vertical="center"/>
    </xf>
    <xf numFmtId="1" fontId="19" fillId="0" borderId="10" xfId="0" applyNumberFormat="1" applyFont="1" applyFill="1" applyBorder="1" applyAlignment="1" applyProtection="1">
      <alignment horizontal="center" vertical="center"/>
    </xf>
    <xf numFmtId="9" fontId="33" fillId="4" borderId="0" xfId="1" applyFont="1" applyFill="1" applyBorder="1" applyAlignment="1" applyProtection="1">
      <alignment horizontal="center" vertical="center"/>
    </xf>
    <xf numFmtId="0" fontId="0" fillId="0" borderId="0" xfId="0" applyAlignment="1">
      <alignment horizontal="center" vertical="center"/>
    </xf>
    <xf numFmtId="0" fontId="0" fillId="0" borderId="0" xfId="0" applyAlignment="1" applyProtection="1">
      <alignment horizontal="center" vertical="center"/>
      <protection locked="0"/>
    </xf>
    <xf numFmtId="0" fontId="34" fillId="11" borderId="16" xfId="0" applyFont="1" applyFill="1" applyBorder="1" applyAlignment="1" applyProtection="1">
      <alignment horizontal="center" vertical="center"/>
      <protection locked="0"/>
    </xf>
    <xf numFmtId="0" fontId="0" fillId="12" borderId="15" xfId="0" applyFont="1" applyFill="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12" borderId="17" xfId="0" applyFont="1" applyFill="1" applyBorder="1" applyAlignment="1" applyProtection="1">
      <alignment horizontal="center" vertical="center"/>
      <protection locked="0"/>
    </xf>
    <xf numFmtId="0" fontId="34" fillId="11" borderId="0" xfId="0" applyFont="1" applyFill="1" applyBorder="1" applyAlignment="1" applyProtection="1">
      <alignment horizontal="center" vertical="center"/>
      <protection locked="0"/>
    </xf>
    <xf numFmtId="0" fontId="2" fillId="10" borderId="13" xfId="0" applyFont="1" applyFill="1" applyBorder="1" applyAlignment="1" applyProtection="1">
      <alignment horizontal="center" vertical="center"/>
      <protection locked="0"/>
    </xf>
    <xf numFmtId="0" fontId="2" fillId="10" borderId="14" xfId="0" applyFont="1" applyFill="1" applyBorder="1" applyAlignment="1" applyProtection="1">
      <alignment horizontal="center" vertical="center"/>
      <protection locked="0"/>
    </xf>
    <xf numFmtId="0" fontId="3" fillId="8" borderId="0" xfId="0" applyFont="1" applyFill="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3" fillId="5" borderId="0" xfId="0" applyFont="1" applyFill="1" applyAlignment="1" applyProtection="1">
      <alignment horizontal="center" vertical="center" wrapText="1"/>
    </xf>
    <xf numFmtId="0" fontId="37" fillId="0" borderId="7" xfId="0" applyFont="1" applyFill="1" applyBorder="1" applyAlignment="1" applyProtection="1">
      <alignment horizontal="center" vertical="center"/>
    </xf>
    <xf numFmtId="0" fontId="3" fillId="2" borderId="0" xfId="0" applyFont="1" applyFill="1" applyAlignment="1" applyProtection="1">
      <alignment horizontal="center" vertical="center"/>
    </xf>
    <xf numFmtId="0" fontId="0" fillId="0" borderId="0" xfId="0" applyAlignment="1">
      <alignment vertical="center" wrapText="1"/>
    </xf>
    <xf numFmtId="0" fontId="39" fillId="13" borderId="0" xfId="0" applyFont="1" applyFill="1" applyAlignment="1">
      <alignment horizontal="center" vertical="center"/>
    </xf>
    <xf numFmtId="0" fontId="40" fillId="13" borderId="0" xfId="0" applyFont="1" applyFill="1"/>
    <xf numFmtId="0" fontId="41" fillId="9" borderId="18" xfId="0" applyFont="1" applyFill="1" applyBorder="1" applyAlignment="1">
      <alignment horizontal="left" vertical="center"/>
    </xf>
    <xf numFmtId="0" fontId="0" fillId="3" borderId="0" xfId="0" applyFill="1" applyAlignment="1">
      <alignment horizontal="center" vertical="center"/>
    </xf>
    <xf numFmtId="0" fontId="0" fillId="0" borderId="0" xfId="0" applyFill="1" applyAlignment="1">
      <alignment horizontal="center" vertical="center"/>
    </xf>
    <xf numFmtId="0" fontId="41" fillId="0" borderId="0" xfId="0" applyFont="1" applyFill="1" applyBorder="1" applyAlignment="1">
      <alignment horizontal="left" vertical="center"/>
    </xf>
    <xf numFmtId="0" fontId="0" fillId="0" borderId="0" xfId="0" applyFill="1" applyBorder="1" applyAlignment="1">
      <alignment horizontal="left" vertical="center" wrapText="1"/>
    </xf>
    <xf numFmtId="0" fontId="0" fillId="0" borderId="0" xfId="0" applyFill="1" applyAlignment="1">
      <alignment vertical="center" wrapText="1"/>
    </xf>
    <xf numFmtId="0" fontId="0" fillId="0" borderId="0" xfId="0" applyFill="1"/>
    <xf numFmtId="0" fontId="42" fillId="0" borderId="0" xfId="0" applyFont="1" applyAlignment="1" applyProtection="1">
      <alignment horizontal="center" vertical="center" wrapText="1"/>
    </xf>
    <xf numFmtId="9" fontId="42" fillId="0" borderId="0" xfId="1" applyFont="1" applyAlignment="1" applyProtection="1">
      <alignment horizontal="center" vertical="center" wrapText="1"/>
    </xf>
    <xf numFmtId="0" fontId="43" fillId="0" borderId="0" xfId="0" applyFont="1" applyAlignment="1" applyProtection="1">
      <alignment horizontal="center"/>
    </xf>
    <xf numFmtId="0" fontId="18" fillId="10" borderId="13" xfId="0" quotePrefix="1" applyNumberFormat="1" applyFont="1" applyFill="1" applyBorder="1" applyAlignment="1" applyProtection="1">
      <alignment horizontal="center" vertical="center"/>
      <protection locked="0"/>
    </xf>
    <xf numFmtId="0" fontId="18" fillId="8" borderId="0" xfId="0" applyNumberFormat="1" applyFont="1" applyFill="1" applyAlignment="1" applyProtection="1">
      <alignment horizontal="center" vertical="center" wrapText="1"/>
    </xf>
    <xf numFmtId="0" fontId="18" fillId="0" borderId="0" xfId="0" applyNumberFormat="1" applyFont="1" applyAlignment="1" applyProtection="1">
      <alignment horizontal="center" vertical="center" wrapText="1"/>
    </xf>
    <xf numFmtId="0" fontId="33" fillId="4" borderId="0" xfId="0" applyNumberFormat="1" applyFont="1" applyFill="1" applyBorder="1" applyAlignment="1" applyProtection="1">
      <alignment horizontal="center" vertical="center" wrapText="1"/>
    </xf>
    <xf numFmtId="0" fontId="18" fillId="4" borderId="0" xfId="0" applyNumberFormat="1" applyFont="1" applyFill="1" applyBorder="1" applyAlignment="1" applyProtection="1">
      <alignment horizontal="center" vertical="center" wrapText="1"/>
    </xf>
    <xf numFmtId="0" fontId="18" fillId="2" borderId="0" xfId="0" applyNumberFormat="1" applyFont="1" applyFill="1" applyBorder="1" applyAlignment="1" applyProtection="1">
      <alignment horizontal="center" vertical="center" wrapText="1"/>
    </xf>
    <xf numFmtId="0" fontId="18" fillId="10" borderId="13" xfId="0" applyNumberFormat="1" applyFont="1" applyFill="1" applyBorder="1" applyAlignment="1" applyProtection="1">
      <alignment horizontal="center" vertical="center"/>
      <protection locked="0"/>
    </xf>
    <xf numFmtId="0" fontId="8" fillId="6" borderId="0" xfId="0" applyNumberFormat="1" applyFont="1" applyFill="1" applyBorder="1" applyAlignment="1" applyProtection="1">
      <alignment horizontal="center" vertical="center"/>
    </xf>
    <xf numFmtId="0" fontId="18" fillId="3" borderId="0" xfId="0" applyNumberFormat="1" applyFont="1" applyFill="1" applyBorder="1" applyAlignment="1" applyProtection="1">
      <alignment horizontal="center" vertical="center"/>
    </xf>
    <xf numFmtId="0" fontId="18" fillId="6" borderId="0" xfId="0" applyNumberFormat="1" applyFont="1" applyFill="1" applyBorder="1" applyAlignment="1" applyProtection="1">
      <alignment horizontal="center" vertical="center"/>
    </xf>
    <xf numFmtId="0" fontId="18" fillId="5" borderId="0" xfId="0" applyNumberFormat="1" applyFont="1" applyFill="1" applyAlignment="1" applyProtection="1">
      <alignment horizontal="center" vertical="center" wrapText="1"/>
    </xf>
    <xf numFmtId="0" fontId="18" fillId="2" borderId="0" xfId="0" applyNumberFormat="1" applyFont="1" applyFill="1" applyAlignment="1" applyProtection="1">
      <alignment horizontal="center" vertical="center"/>
    </xf>
    <xf numFmtId="0" fontId="18" fillId="9" borderId="11" xfId="0" applyNumberFormat="1" applyFont="1" applyFill="1" applyBorder="1" applyAlignment="1" applyProtection="1">
      <alignment horizontal="center" vertical="center" wrapText="1"/>
    </xf>
    <xf numFmtId="0" fontId="44" fillId="0" borderId="0" xfId="0" applyFont="1"/>
    <xf numFmtId="2" fontId="15" fillId="9" borderId="5" xfId="0" applyNumberFormat="1" applyFont="1" applyFill="1" applyBorder="1" applyAlignment="1" applyProtection="1">
      <alignment horizontal="center" vertical="center"/>
    </xf>
    <xf numFmtId="1" fontId="19" fillId="9" borderId="5" xfId="0" applyNumberFormat="1" applyFont="1" applyFill="1" applyBorder="1" applyAlignment="1" applyProtection="1">
      <alignment horizontal="center" vertical="center" wrapText="1"/>
    </xf>
    <xf numFmtId="1" fontId="19" fillId="0" borderId="5" xfId="1" applyNumberFormat="1" applyFont="1" applyFill="1" applyBorder="1" applyAlignment="1" applyProtection="1">
      <alignment horizontal="center" vertical="center"/>
    </xf>
    <xf numFmtId="0" fontId="3" fillId="0" borderId="6" xfId="0" applyFont="1" applyBorder="1" applyAlignment="1">
      <alignment horizontal="center" vertical="center" wrapText="1"/>
    </xf>
    <xf numFmtId="0" fontId="3" fillId="0" borderId="6" xfId="0" applyFont="1" applyFill="1" applyBorder="1" applyAlignment="1">
      <alignment horizontal="center" vertical="center" wrapText="1"/>
    </xf>
    <xf numFmtId="0" fontId="13" fillId="0" borderId="0" xfId="0" applyFont="1"/>
    <xf numFmtId="0" fontId="13" fillId="0" borderId="0" xfId="0" quotePrefix="1" applyFont="1" applyAlignment="1">
      <alignment horizontal="left" indent="3"/>
    </xf>
    <xf numFmtId="0" fontId="13" fillId="0" borderId="0" xfId="0" applyFont="1" applyAlignment="1">
      <alignment horizontal="left" indent="2"/>
    </xf>
    <xf numFmtId="0" fontId="13" fillId="0" borderId="0" xfId="0" applyFont="1" applyAlignment="1">
      <alignment horizontal="left" vertical="center"/>
    </xf>
    <xf numFmtId="0" fontId="46" fillId="0" borderId="0" xfId="0" applyFont="1"/>
    <xf numFmtId="0" fontId="46" fillId="0" borderId="0" xfId="0" applyFont="1" applyAlignment="1">
      <alignment horizontal="left" indent="2"/>
    </xf>
    <xf numFmtId="0" fontId="43" fillId="0" borderId="0" xfId="0" applyFont="1"/>
    <xf numFmtId="0" fontId="13" fillId="0" borderId="0" xfId="0" applyFont="1" applyAlignment="1">
      <alignment horizontal="left" indent="3"/>
    </xf>
    <xf numFmtId="0" fontId="13" fillId="0" borderId="0" xfId="0" applyFont="1" applyAlignment="1">
      <alignment horizontal="left"/>
    </xf>
    <xf numFmtId="0" fontId="13" fillId="0" borderId="0" xfId="0" applyFont="1" applyAlignment="1">
      <alignment vertical="center"/>
    </xf>
    <xf numFmtId="0" fontId="46" fillId="0" borderId="0" xfId="0" applyFont="1" applyAlignment="1">
      <alignment wrapText="1"/>
    </xf>
    <xf numFmtId="0" fontId="43" fillId="0" borderId="0" xfId="0" applyFont="1" applyAlignment="1">
      <alignment vertical="center"/>
    </xf>
    <xf numFmtId="0" fontId="43" fillId="0" borderId="0" xfId="0" applyFont="1" applyAlignment="1">
      <alignment horizontal="left" vertical="center" wrapText="1"/>
    </xf>
    <xf numFmtId="0" fontId="2" fillId="10" borderId="14" xfId="0" quotePrefix="1" applyFont="1" applyFill="1" applyBorder="1" applyAlignment="1" applyProtection="1">
      <alignment horizontal="center" vertical="center"/>
      <protection locked="0"/>
    </xf>
    <xf numFmtId="0" fontId="47" fillId="14" borderId="0" xfId="0" applyFont="1" applyFill="1"/>
    <xf numFmtId="0" fontId="47" fillId="0" borderId="0" xfId="0" applyFont="1"/>
    <xf numFmtId="0" fontId="25" fillId="15" borderId="0" xfId="0" applyFont="1" applyFill="1" applyBorder="1" applyAlignment="1" applyProtection="1">
      <alignment horizontal="center" vertical="center" wrapText="1"/>
    </xf>
    <xf numFmtId="0" fontId="13" fillId="0" borderId="0" xfId="0" applyFont="1" applyAlignment="1">
      <alignment horizontal="left" vertical="center" wrapText="1"/>
    </xf>
    <xf numFmtId="0" fontId="45" fillId="0" borderId="0" xfId="0" applyFont="1" applyAlignment="1">
      <alignment horizontal="left" vertical="center" indent="18"/>
    </xf>
    <xf numFmtId="0" fontId="13" fillId="0" borderId="0" xfId="0" applyFont="1" applyAlignment="1">
      <alignment horizontal="left" wrapText="1"/>
    </xf>
    <xf numFmtId="0" fontId="27" fillId="10" borderId="0" xfId="0" applyFont="1" applyFill="1" applyBorder="1" applyAlignment="1" applyProtection="1">
      <alignment horizontal="left" vertical="top" wrapText="1"/>
      <protection locked="0"/>
    </xf>
    <xf numFmtId="0" fontId="27" fillId="10" borderId="13" xfId="0" applyFont="1" applyFill="1" applyBorder="1" applyAlignment="1" applyProtection="1">
      <alignment horizontal="left" vertical="top" wrapText="1"/>
      <protection locked="0"/>
    </xf>
    <xf numFmtId="0" fontId="27" fillId="10" borderId="0" xfId="0" applyFont="1" applyFill="1" applyAlignment="1" applyProtection="1">
      <alignment horizontal="left" vertical="top" wrapText="1"/>
      <protection locked="0"/>
    </xf>
    <xf numFmtId="0" fontId="28" fillId="0" borderId="0" xfId="0" applyFont="1" applyAlignment="1" applyProtection="1">
      <alignment horizontal="left"/>
    </xf>
    <xf numFmtId="0" fontId="22" fillId="2" borderId="0" xfId="0" applyFont="1" applyFill="1" applyBorder="1" applyAlignment="1" applyProtection="1">
      <alignment horizontal="center" vertical="center" wrapText="1"/>
    </xf>
    <xf numFmtId="0" fontId="0" fillId="9" borderId="19" xfId="0" applyFill="1" applyBorder="1" applyAlignment="1">
      <alignment horizontal="left" vertical="center" wrapText="1"/>
    </xf>
    <xf numFmtId="0" fontId="0" fillId="9" borderId="9" xfId="0" applyFill="1" applyBorder="1" applyAlignment="1">
      <alignment horizontal="left" vertical="center" wrapText="1"/>
    </xf>
  </cellXfs>
  <cellStyles count="64">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36" builtinId="8" hidden="1"/>
    <cellStyle name="Гиперссылка" xfId="38" builtinId="8" hidden="1"/>
    <cellStyle name="Гиперссылка" xfId="40" builtinId="8" hidden="1"/>
    <cellStyle name="Гиперссылка" xfId="42" builtinId="8" hidden="1"/>
    <cellStyle name="Гиперссылка" xfId="44" builtinId="8" hidden="1"/>
    <cellStyle name="Гиперссылка" xfId="46" builtinId="8" hidden="1"/>
    <cellStyle name="Гиперссылка" xfId="48" builtinId="8" hidden="1"/>
    <cellStyle name="Гиперссылка" xfId="50" builtinId="8" hidden="1"/>
    <cellStyle name="Гиперссылка" xfId="52" builtinId="8" hidden="1"/>
    <cellStyle name="Гиперссылка" xfId="54" builtinId="8" hidden="1"/>
    <cellStyle name="Гиперссылка" xfId="56" builtinId="8" hidden="1"/>
    <cellStyle name="Гиперссылка" xfId="58" builtinId="8" hidden="1"/>
    <cellStyle name="Гиперссылка" xfId="60" builtinId="8" hidden="1"/>
    <cellStyle name="Гиперссылка" xfId="62" builtinId="8" hidden="1"/>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7" builtinId="9" hidden="1"/>
    <cellStyle name="Открывавшаяся гиперссылка" xfId="39" builtinId="9" hidden="1"/>
    <cellStyle name="Открывавшаяся гиперссылка" xfId="41" builtinId="9" hidden="1"/>
    <cellStyle name="Открывавшаяся гиперссылка" xfId="43" builtinId="9" hidden="1"/>
    <cellStyle name="Открывавшаяся гиперссылка" xfId="45" builtinId="9" hidden="1"/>
    <cellStyle name="Открывавшаяся гиперссылка" xfId="47" builtinId="9" hidden="1"/>
    <cellStyle name="Открывавшаяся гиперссылка" xfId="49" builtinId="9" hidden="1"/>
    <cellStyle name="Открывавшаяся гиперссылка" xfId="51" builtinId="9" hidden="1"/>
    <cellStyle name="Открывавшаяся гиперссылка" xfId="53" builtinId="9" hidden="1"/>
    <cellStyle name="Открывавшаяся гиперссылка" xfId="55" builtinId="9" hidden="1"/>
    <cellStyle name="Открывавшаяся гиперссылка" xfId="57" builtinId="9" hidden="1"/>
    <cellStyle name="Открывавшаяся гиперссылка" xfId="59" builtinId="9" hidden="1"/>
    <cellStyle name="Открывавшаяся гиперссылка" xfId="61" builtinId="9" hidden="1"/>
    <cellStyle name="Открывавшаяся гиперссылка" xfId="63" builtinId="9" hidden="1"/>
    <cellStyle name="Процентный" xfId="1" builtinId="5"/>
  </cellStyles>
  <dxfs count="25">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right/>
        <top style="thin">
          <color theme="4" tint="0.39997558519241921"/>
        </top>
        <bottom style="thin">
          <color theme="4" tint="0.39997558519241921"/>
        </bottom>
      </border>
      <protection locked="0" hidden="0"/>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right/>
        <top style="thin">
          <color theme="4" tint="0.39997558519241921"/>
        </top>
        <bottom style="thin">
          <color theme="4" tint="0.39997558519241921"/>
        </bottom>
      </border>
      <protection locked="0" hidden="0"/>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protection locked="0" hidden="0"/>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right/>
        <top style="thin">
          <color theme="4" tint="0.39997558519241921"/>
        </top>
        <bottom style="thin">
          <color theme="4" tint="0.39997558519241921"/>
        </bottom>
      </border>
      <protection locked="0" hidden="0"/>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right/>
        <top style="thin">
          <color theme="4" tint="0.39997558519241921"/>
        </top>
        <bottom style="thin">
          <color theme="4" tint="0.39997558519241921"/>
        </bottom>
      </border>
      <protection locked="0" hidden="0"/>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protection locked="0" hidden="0"/>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0" indent="0" justifyLastLine="0" shrinkToFit="0" readingOrder="0"/>
      <protection locked="0" hidden="0"/>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2758D"/>
      <color rgb="FFE38B31"/>
      <color rgb="FFB8CCE4"/>
      <color rgb="FF26374B"/>
      <color rgb="FF009CB1"/>
      <color rgb="FFF0F7CE"/>
      <color rgb="FFE1BBB4"/>
      <color rgb="FFFFC7A8"/>
      <color rgb="FFDF9F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jp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11</xdr:row>
      <xdr:rowOff>88900</xdr:rowOff>
    </xdr:from>
    <xdr:to>
      <xdr:col>25</xdr:col>
      <xdr:colOff>349250</xdr:colOff>
      <xdr:row>24</xdr:row>
      <xdr:rowOff>155142</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1"/>
        <a:srcRect r="1770"/>
        <a:stretch/>
      </xdr:blipFill>
      <xdr:spPr>
        <a:xfrm>
          <a:off x="358775" y="4978400"/>
          <a:ext cx="16103600" cy="3574617"/>
        </a:xfrm>
        <a:prstGeom prst="rect">
          <a:avLst/>
        </a:prstGeom>
      </xdr:spPr>
    </xdr:pic>
    <xdr:clientData/>
  </xdr:twoCellAnchor>
  <xdr:twoCellAnchor>
    <xdr:from>
      <xdr:col>4</xdr:col>
      <xdr:colOff>428625</xdr:colOff>
      <xdr:row>13</xdr:row>
      <xdr:rowOff>76200</xdr:rowOff>
    </xdr:from>
    <xdr:to>
      <xdr:col>6</xdr:col>
      <xdr:colOff>101600</xdr:colOff>
      <xdr:row>17</xdr:row>
      <xdr:rowOff>231775</xdr:rowOff>
    </xdr:to>
    <xdr:sp macro="" textlink="">
      <xdr:nvSpPr>
        <xdr:cNvPr id="4" name="Down Arrow 3">
          <a:extLst>
            <a:ext uri="{FF2B5EF4-FFF2-40B4-BE49-F238E27FC236}">
              <a16:creationId xmlns:a16="http://schemas.microsoft.com/office/drawing/2014/main" id="{00000000-0008-0000-0000-000004000000}"/>
            </a:ext>
          </a:extLst>
        </xdr:cNvPr>
        <xdr:cNvSpPr/>
      </xdr:nvSpPr>
      <xdr:spPr>
        <a:xfrm>
          <a:off x="3873500" y="5505450"/>
          <a:ext cx="879475" cy="1235075"/>
        </a:xfrm>
        <a:prstGeom prst="downArrow">
          <a:avLst/>
        </a:prstGeom>
        <a:solidFill>
          <a:srgbClr val="FF0000"/>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2800" b="1">
              <a:solidFill>
                <a:sysClr val="windowText" lastClr="000000"/>
              </a:solidFill>
            </a:rPr>
            <a:t>1</a:t>
          </a:r>
        </a:p>
      </xdr:txBody>
    </xdr:sp>
    <xdr:clientData/>
  </xdr:twoCellAnchor>
  <xdr:twoCellAnchor>
    <xdr:from>
      <xdr:col>15</xdr:col>
      <xdr:colOff>162832</xdr:colOff>
      <xdr:row>16</xdr:row>
      <xdr:rowOff>228146</xdr:rowOff>
    </xdr:from>
    <xdr:to>
      <xdr:col>17</xdr:col>
      <xdr:colOff>286657</xdr:colOff>
      <xdr:row>22</xdr:row>
      <xdr:rowOff>218621</xdr:rowOff>
    </xdr:to>
    <xdr:sp macro="" textlink="">
      <xdr:nvSpPr>
        <xdr:cNvPr id="7" name="&quot;No&quot; Symbol 6">
          <a:extLst>
            <a:ext uri="{FF2B5EF4-FFF2-40B4-BE49-F238E27FC236}">
              <a16:creationId xmlns:a16="http://schemas.microsoft.com/office/drawing/2014/main" id="{00000000-0008-0000-0000-000007000000}"/>
            </a:ext>
          </a:extLst>
        </xdr:cNvPr>
        <xdr:cNvSpPr/>
      </xdr:nvSpPr>
      <xdr:spPr>
        <a:xfrm>
          <a:off x="10243457" y="6467021"/>
          <a:ext cx="1330325" cy="1609725"/>
        </a:xfrm>
        <a:prstGeom prst="noSmoking">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oneCellAnchor>
    <xdr:from>
      <xdr:col>17</xdr:col>
      <xdr:colOff>548368</xdr:colOff>
      <xdr:row>19</xdr:row>
      <xdr:rowOff>19503</xdr:rowOff>
    </xdr:from>
    <xdr:ext cx="2630464" cy="374141"/>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1835493" y="7068003"/>
          <a:ext cx="2630464" cy="374141"/>
        </a:xfrm>
        <a:prstGeom prst="rect">
          <a:avLst/>
        </a:prstGeom>
        <a:solidFill>
          <a:srgbClr val="FFC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b="1"/>
            <a:t>Do not use</a:t>
          </a:r>
          <a:r>
            <a:rPr lang="en-US" sz="1800" b="1" baseline="0"/>
            <a:t> for initial save</a:t>
          </a:r>
          <a:endParaRPr lang="en-US" sz="1800" b="1"/>
        </a:p>
      </xdr:txBody>
    </xdr:sp>
    <xdr:clientData/>
  </xdr:oneCellAnchor>
  <xdr:twoCellAnchor editAs="oneCell">
    <xdr:from>
      <xdr:col>1</xdr:col>
      <xdr:colOff>130627</xdr:colOff>
      <xdr:row>96</xdr:row>
      <xdr:rowOff>92528</xdr:rowOff>
    </xdr:from>
    <xdr:to>
      <xdr:col>25</xdr:col>
      <xdr:colOff>452436</xdr:colOff>
      <xdr:row>112</xdr:row>
      <xdr:rowOff>184068</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a:stretch>
          <a:fillRect/>
        </a:stretch>
      </xdr:blipFill>
      <xdr:spPr>
        <a:xfrm>
          <a:off x="378277" y="19561628"/>
          <a:ext cx="16323809" cy="4276190"/>
        </a:xfrm>
        <a:prstGeom prst="rect">
          <a:avLst/>
        </a:prstGeom>
      </xdr:spPr>
    </xdr:pic>
    <xdr:clientData/>
  </xdr:twoCellAnchor>
  <xdr:twoCellAnchor editAs="oneCell">
    <xdr:from>
      <xdr:col>1</xdr:col>
      <xdr:colOff>231320</xdr:colOff>
      <xdr:row>40</xdr:row>
      <xdr:rowOff>126046</xdr:rowOff>
    </xdr:from>
    <xdr:to>
      <xdr:col>7</xdr:col>
      <xdr:colOff>97360</xdr:colOff>
      <xdr:row>51</xdr:row>
      <xdr:rowOff>93940</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a:stretch>
          <a:fillRect/>
        </a:stretch>
      </xdr:blipFill>
      <xdr:spPr>
        <a:xfrm>
          <a:off x="476249" y="7977367"/>
          <a:ext cx="4907486" cy="2847619"/>
        </a:xfrm>
        <a:prstGeom prst="rect">
          <a:avLst/>
        </a:prstGeom>
      </xdr:spPr>
    </xdr:pic>
    <xdr:clientData/>
  </xdr:twoCellAnchor>
  <xdr:twoCellAnchor editAs="oneCell">
    <xdr:from>
      <xdr:col>11</xdr:col>
      <xdr:colOff>156481</xdr:colOff>
      <xdr:row>38</xdr:row>
      <xdr:rowOff>65316</xdr:rowOff>
    </xdr:from>
    <xdr:to>
      <xdr:col>21</xdr:col>
      <xdr:colOff>270762</xdr:colOff>
      <xdr:row>54</xdr:row>
      <xdr:rowOff>156030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a:xfrm>
          <a:off x="7558767" y="7535637"/>
          <a:ext cx="6237495" cy="4275364"/>
        </a:xfrm>
        <a:prstGeom prst="rect">
          <a:avLst/>
        </a:prstGeom>
      </xdr:spPr>
    </xdr:pic>
    <xdr:clientData/>
  </xdr:twoCellAnchor>
  <xdr:twoCellAnchor>
    <xdr:from>
      <xdr:col>7</xdr:col>
      <xdr:colOff>585106</xdr:colOff>
      <xdr:row>45</xdr:row>
      <xdr:rowOff>178255</xdr:rowOff>
    </xdr:from>
    <xdr:to>
      <xdr:col>10</xdr:col>
      <xdr:colOff>609599</xdr:colOff>
      <xdr:row>50</xdr:row>
      <xdr:rowOff>63955</xdr:rowOff>
    </xdr:to>
    <xdr:sp macro="" textlink="">
      <xdr:nvSpPr>
        <xdr:cNvPr id="13" name="Right Arrow 12">
          <a:extLst>
            <a:ext uri="{FF2B5EF4-FFF2-40B4-BE49-F238E27FC236}">
              <a16:creationId xmlns:a16="http://schemas.microsoft.com/office/drawing/2014/main" id="{00000000-0008-0000-0000-00000D000000}"/>
            </a:ext>
          </a:extLst>
        </xdr:cNvPr>
        <xdr:cNvSpPr/>
      </xdr:nvSpPr>
      <xdr:spPr>
        <a:xfrm>
          <a:off x="5528581" y="8969830"/>
          <a:ext cx="1853293" cy="838200"/>
        </a:xfrm>
        <a:prstGeom prst="rightArrow">
          <a:avLst/>
        </a:prstGeom>
        <a:solidFill>
          <a:srgbClr val="FF0000"/>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2800" b="1">
              <a:solidFill>
                <a:sysClr val="windowText" lastClr="000000"/>
              </a:solidFill>
            </a:rPr>
            <a:t>Results in</a:t>
          </a:r>
        </a:p>
      </xdr:txBody>
    </xdr:sp>
    <xdr:clientData/>
  </xdr:twoCellAnchor>
  <xdr:twoCellAnchor editAs="oneCell">
    <xdr:from>
      <xdr:col>1</xdr:col>
      <xdr:colOff>40822</xdr:colOff>
      <xdr:row>69</xdr:row>
      <xdr:rowOff>176890</xdr:rowOff>
    </xdr:from>
    <xdr:to>
      <xdr:col>18</xdr:col>
      <xdr:colOff>265340</xdr:colOff>
      <xdr:row>83</xdr:row>
      <xdr:rowOff>206826</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a:stretch/>
      </xdr:blipFill>
      <xdr:spPr>
        <a:xfrm>
          <a:off x="285751" y="13634354"/>
          <a:ext cx="12001500" cy="3687537"/>
        </a:xfrm>
        <a:prstGeom prst="rect">
          <a:avLst/>
        </a:prstGeom>
      </xdr:spPr>
    </xdr:pic>
    <xdr:clientData/>
  </xdr:twoCellAnchor>
  <xdr:twoCellAnchor editAs="oneCell">
    <xdr:from>
      <xdr:col>1</xdr:col>
      <xdr:colOff>19050</xdr:colOff>
      <xdr:row>123</xdr:row>
      <xdr:rowOff>190500</xdr:rowOff>
    </xdr:from>
    <xdr:to>
      <xdr:col>25</xdr:col>
      <xdr:colOff>331336</xdr:colOff>
      <xdr:row>132</xdr:row>
      <xdr:rowOff>247349</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6"/>
        <a:stretch>
          <a:fillRect/>
        </a:stretch>
      </xdr:blipFill>
      <xdr:spPr>
        <a:xfrm>
          <a:off x="266700" y="25060275"/>
          <a:ext cx="16314286" cy="2409524"/>
        </a:xfrm>
        <a:prstGeom prst="rect">
          <a:avLst/>
        </a:prstGeom>
      </xdr:spPr>
    </xdr:pic>
    <xdr:clientData/>
  </xdr:twoCellAnchor>
  <xdr:twoCellAnchor>
    <xdr:from>
      <xdr:col>13</xdr:col>
      <xdr:colOff>593725</xdr:colOff>
      <xdr:row>95</xdr:row>
      <xdr:rowOff>231775</xdr:rowOff>
    </xdr:from>
    <xdr:to>
      <xdr:col>15</xdr:col>
      <xdr:colOff>266700</xdr:colOff>
      <xdr:row>100</xdr:row>
      <xdr:rowOff>117475</xdr:rowOff>
    </xdr:to>
    <xdr:sp macro="" textlink="">
      <xdr:nvSpPr>
        <xdr:cNvPr id="16" name="Down Arrow 15">
          <a:extLst>
            <a:ext uri="{FF2B5EF4-FFF2-40B4-BE49-F238E27FC236}">
              <a16:creationId xmlns:a16="http://schemas.microsoft.com/office/drawing/2014/main" id="{00000000-0008-0000-0000-000010000000}"/>
            </a:ext>
          </a:extLst>
        </xdr:cNvPr>
        <xdr:cNvSpPr/>
      </xdr:nvSpPr>
      <xdr:spPr>
        <a:xfrm>
          <a:off x="9467850" y="27790775"/>
          <a:ext cx="879475" cy="1235075"/>
        </a:xfrm>
        <a:prstGeom prst="downArrow">
          <a:avLst/>
        </a:prstGeom>
        <a:solidFill>
          <a:srgbClr val="FF0000"/>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2800" b="1">
              <a:solidFill>
                <a:sysClr val="windowText" lastClr="000000"/>
              </a:solidFill>
            </a:rPr>
            <a:t>1</a:t>
          </a:r>
        </a:p>
      </xdr:txBody>
    </xdr:sp>
    <xdr:clientData/>
  </xdr:twoCellAnchor>
  <xdr:twoCellAnchor>
    <xdr:from>
      <xdr:col>22</xdr:col>
      <xdr:colOff>593725</xdr:colOff>
      <xdr:row>95</xdr:row>
      <xdr:rowOff>177800</xdr:rowOff>
    </xdr:from>
    <xdr:to>
      <xdr:col>24</xdr:col>
      <xdr:colOff>260350</xdr:colOff>
      <xdr:row>100</xdr:row>
      <xdr:rowOff>63500</xdr:rowOff>
    </xdr:to>
    <xdr:sp macro="" textlink="">
      <xdr:nvSpPr>
        <xdr:cNvPr id="17" name="Down Arrow 16">
          <a:extLst>
            <a:ext uri="{FF2B5EF4-FFF2-40B4-BE49-F238E27FC236}">
              <a16:creationId xmlns:a16="http://schemas.microsoft.com/office/drawing/2014/main" id="{00000000-0008-0000-0000-000011000000}"/>
            </a:ext>
          </a:extLst>
        </xdr:cNvPr>
        <xdr:cNvSpPr/>
      </xdr:nvSpPr>
      <xdr:spPr>
        <a:xfrm>
          <a:off x="14897100" y="27736800"/>
          <a:ext cx="873125" cy="1235075"/>
        </a:xfrm>
        <a:prstGeom prst="downArrow">
          <a:avLst/>
        </a:prstGeom>
        <a:solidFill>
          <a:srgbClr val="FF0000"/>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2800" b="1">
              <a:solidFill>
                <a:sysClr val="windowText" lastClr="000000"/>
              </a:solidFill>
            </a:rPr>
            <a:t>2</a:t>
          </a:r>
        </a:p>
      </xdr:txBody>
    </xdr:sp>
    <xdr:clientData/>
  </xdr:twoCellAnchor>
  <xdr:twoCellAnchor>
    <xdr:from>
      <xdr:col>5</xdr:col>
      <xdr:colOff>0</xdr:colOff>
      <xdr:row>126</xdr:row>
      <xdr:rowOff>161924</xdr:rowOff>
    </xdr:from>
    <xdr:to>
      <xdr:col>8</xdr:col>
      <xdr:colOff>581025</xdr:colOff>
      <xdr:row>136</xdr:row>
      <xdr:rowOff>38100</xdr:rowOff>
    </xdr:to>
    <xdr:sp macro="" textlink="">
      <xdr:nvSpPr>
        <xdr:cNvPr id="18" name="Up Arrow 17">
          <a:extLst>
            <a:ext uri="{FF2B5EF4-FFF2-40B4-BE49-F238E27FC236}">
              <a16:creationId xmlns:a16="http://schemas.microsoft.com/office/drawing/2014/main" id="{00000000-0008-0000-0000-000012000000}"/>
            </a:ext>
          </a:extLst>
        </xdr:cNvPr>
        <xdr:cNvSpPr/>
      </xdr:nvSpPr>
      <xdr:spPr>
        <a:xfrm>
          <a:off x="4057650" y="25631774"/>
          <a:ext cx="2409825" cy="1876426"/>
        </a:xfrm>
        <a:prstGeom prst="upArrow">
          <a:avLst/>
        </a:prstGeom>
        <a:solidFill>
          <a:srgbClr val="FF0000"/>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2000" b="1">
              <a:solidFill>
                <a:sysClr val="windowText" lastClr="000000"/>
              </a:solidFill>
            </a:rPr>
            <a:t>Final Step (Next</a:t>
          </a:r>
          <a:r>
            <a:rPr lang="en-US" sz="2000" b="1" baseline="0">
              <a:solidFill>
                <a:sysClr val="windowText" lastClr="000000"/>
              </a:solidFill>
            </a:rPr>
            <a:t> Team)</a:t>
          </a:r>
          <a:endParaRPr lang="en-US" sz="2000" b="1">
            <a:solidFill>
              <a:sysClr val="windowText" lastClr="000000"/>
            </a:solidFill>
          </a:endParaRPr>
        </a:p>
      </xdr:txBody>
    </xdr:sp>
    <xdr:clientData/>
  </xdr:twoCellAnchor>
  <xdr:twoCellAnchor editAs="oneCell">
    <xdr:from>
      <xdr:col>1</xdr:col>
      <xdr:colOff>163286</xdr:colOff>
      <xdr:row>0</xdr:row>
      <xdr:rowOff>190500</xdr:rowOff>
    </xdr:from>
    <xdr:to>
      <xdr:col>1</xdr:col>
      <xdr:colOff>1331292</xdr:colOff>
      <xdr:row>0</xdr:row>
      <xdr:rowOff>2019300</xdr:rowOff>
    </xdr:to>
    <xdr:pic>
      <xdr:nvPicPr>
        <xdr:cNvPr id="19" name="Picture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408215" y="190500"/>
          <a:ext cx="1168006" cy="182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1511300</xdr:colOff>
          <xdr:row>115</xdr:row>
          <xdr:rowOff>114300</xdr:rowOff>
        </xdr:from>
        <xdr:to>
          <xdr:col>2</xdr:col>
          <xdr:colOff>3340100</xdr:colOff>
          <xdr:row>116</xdr:row>
          <xdr:rowOff>165100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u-RU" sz="1800" b="1" i="0" u="none" strike="noStrike" baseline="0">
                  <a:solidFill>
                    <a:srgbClr val="000000"/>
                  </a:solidFill>
                  <a:latin typeface="Calibri" pitchFamily="2" charset="0"/>
                  <a:cs typeface="Calibri" pitchFamily="2" charset="0"/>
                </a:rPr>
                <a:t>Spell Check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3619500</xdr:colOff>
          <xdr:row>115</xdr:row>
          <xdr:rowOff>114300</xdr:rowOff>
        </xdr:from>
        <xdr:to>
          <xdr:col>3</xdr:col>
          <xdr:colOff>1130300</xdr:colOff>
          <xdr:row>116</xdr:row>
          <xdr:rowOff>165100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u-RU" sz="1800" b="1" i="0" u="none" strike="noStrike" baseline="0">
                  <a:solidFill>
                    <a:srgbClr val="000000"/>
                  </a:solidFill>
                  <a:latin typeface="Calibri" pitchFamily="2" charset="0"/>
                  <a:cs typeface="Calibri" pitchFamily="2" charset="0"/>
                </a:rPr>
                <a:t>Check for missing scores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190500</xdr:colOff>
          <xdr:row>115</xdr:row>
          <xdr:rowOff>101600</xdr:rowOff>
        </xdr:from>
        <xdr:to>
          <xdr:col>7</xdr:col>
          <xdr:colOff>901700</xdr:colOff>
          <xdr:row>116</xdr:row>
          <xdr:rowOff>177800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u-RU" sz="1800" b="1" i="0" u="none" strike="noStrike" baseline="0">
                  <a:solidFill>
                    <a:srgbClr val="000000"/>
                  </a:solidFill>
                  <a:latin typeface="Calibri" pitchFamily="2" charset="0"/>
                  <a:cs typeface="Calibri" pitchFamily="2" charset="0"/>
                </a:rPr>
                <a:t>Remove All Red Backgrounds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381000</xdr:colOff>
          <xdr:row>1</xdr:row>
          <xdr:rowOff>101600</xdr:rowOff>
        </xdr:from>
        <xdr:to>
          <xdr:col>5</xdr:col>
          <xdr:colOff>393700</xdr:colOff>
          <xdr:row>2</xdr:row>
          <xdr:rowOff>241300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u-RU" sz="1800" b="1" i="0" u="none" strike="noStrike" baseline="0">
                  <a:solidFill>
                    <a:srgbClr val="000000"/>
                  </a:solidFill>
                  <a:latin typeface="Calibri" pitchFamily="2" charset="0"/>
                  <a:cs typeface="Calibri" pitchFamily="2" charset="0"/>
                </a:rPr>
                <a:t>Save File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1701800</xdr:colOff>
          <xdr:row>115</xdr:row>
          <xdr:rowOff>114300</xdr:rowOff>
        </xdr:from>
        <xdr:to>
          <xdr:col>2</xdr:col>
          <xdr:colOff>1244600</xdr:colOff>
          <xdr:row>116</xdr:row>
          <xdr:rowOff>152400</xdr:rowOff>
        </xdr:to>
        <xdr:sp macro="" textlink="">
          <xdr:nvSpPr>
            <xdr:cNvPr id="1058" name="Button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u-RU" sz="1800" b="1" i="0" u="none" strike="noStrike" baseline="0">
                  <a:solidFill>
                    <a:srgbClr val="000000"/>
                  </a:solidFill>
                  <a:latin typeface="Calibri" pitchFamily="2" charset="0"/>
                  <a:cs typeface="Calibri" pitchFamily="2" charset="0"/>
                </a:rPr>
                <a:t>Finish &amp; Save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115</xdr:row>
          <xdr:rowOff>114300</xdr:rowOff>
        </xdr:from>
        <xdr:to>
          <xdr:col>1</xdr:col>
          <xdr:colOff>1435100</xdr:colOff>
          <xdr:row>116</xdr:row>
          <xdr:rowOff>165100</xdr:rowOff>
        </xdr:to>
        <xdr:sp macro="" textlink="">
          <xdr:nvSpPr>
            <xdr:cNvPr id="1070" name="Button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u-RU" sz="1800" b="1" i="0" u="none" strike="noStrike" baseline="0">
                  <a:solidFill>
                    <a:srgbClr val="000000"/>
                  </a:solidFill>
                  <a:latin typeface="Calibri" pitchFamily="2" charset="0"/>
                  <a:cs typeface="Calibri" pitchFamily="2" charset="0"/>
                </a:rPr>
                <a:t>Save File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un/Library/Containers/com.microsoft.Excel/Data/Documents/&#1056;&#1059;&#1057;_&#1055;&#1088;&#1077;&#1079;&#1077;&#1085;&#1090;&#1072;&#1094;&#1080;&#1103;_Ranger:Explorer_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orer_2018"/>
    </sheetNames>
    <definedNames>
      <definedName name="CheckScoresButton"/>
      <definedName name="FinishandSave"/>
      <definedName name="ResetCheckScores"/>
      <definedName name="SpellCheckCell"/>
      <definedName name="WIPSave"/>
    </defined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ExplorerTeams" displayName="ExplorerTeams" ref="A1:B26" totalsRowShown="0" headerRowDxfId="19" dataDxfId="17" headerRowBorderDxfId="18" tableBorderDxfId="16" totalsRowBorderDxfId="15">
  <autoFilter ref="A1:B26" xr:uid="{00000000-0009-0000-0100-000007000000}"/>
  <tableColumns count="2">
    <tableColumn id="1" xr3:uid="{00000000-0010-0000-0000-000001000000}" name="Team Number" dataDxfId="14"/>
    <tableColumn id="2" xr3:uid="{00000000-0010-0000-0000-000002000000}" name="Team Name" dataDxfId="1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RangerTeams" displayName="RangerTeams" ref="D1:E41" totalsRowShown="0" headerRowDxfId="12" dataDxfId="10" headerRowBorderDxfId="11" tableBorderDxfId="9" totalsRowBorderDxfId="8">
  <autoFilter ref="D1:E41" xr:uid="{00000000-0009-0000-0100-000008000000}"/>
  <tableColumns count="2">
    <tableColumn id="1" xr3:uid="{00000000-0010-0000-0100-000001000000}" name="Team Number" dataDxfId="7"/>
    <tableColumn id="2" xr3:uid="{00000000-0010-0000-0100-000002000000}" name="Team Name" dataDxfId="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Class" displayName="Class" ref="G1:G3" totalsRowShown="0" headerRowDxfId="5" dataDxfId="4">
  <autoFilter ref="G1:G3" xr:uid="{00000000-0009-0000-0100-000009000000}"/>
  <tableColumns count="1">
    <tableColumn id="1" xr3:uid="{00000000-0010-0000-0200-000001000000}" name="Competition Class" dataDxfId="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JudgeAssign" displayName="JudgeAssign" ref="J1:J2" insertRow="1" totalsRowShown="0" headerRowDxfId="2" dataDxfId="1">
  <autoFilter ref="J1:J2" xr:uid="{00000000-0009-0000-0100-000001000000}"/>
  <tableColumns count="1">
    <tableColumn id="1" xr3:uid="{00000000-0010-0000-0300-000001000000}" name="Judge Assignmen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B1:Z162"/>
  <sheetViews>
    <sheetView showGridLines="0" zoomScale="70" zoomScaleNormal="70" zoomScaleSheetLayoutView="70" zoomScalePageLayoutView="70" workbookViewId="0">
      <selection activeCell="O4" sqref="O4"/>
    </sheetView>
  </sheetViews>
  <sheetFormatPr baseColWidth="10" defaultColWidth="8.83203125" defaultRowHeight="21" x14ac:dyDescent="0.25"/>
  <cols>
    <col min="1" max="1" width="3.6640625" style="143" customWidth="1"/>
    <col min="2" max="2" width="29.6640625" style="143" customWidth="1"/>
    <col min="3" max="16384" width="8.83203125" style="143"/>
  </cols>
  <sheetData>
    <row r="1" spans="2:26" ht="172.5" customHeight="1" x14ac:dyDescent="0.25">
      <c r="B1" s="161" t="s">
        <v>181</v>
      </c>
      <c r="C1" s="161"/>
      <c r="D1" s="161"/>
      <c r="E1" s="161"/>
      <c r="F1" s="161"/>
      <c r="G1" s="161"/>
      <c r="H1" s="161"/>
      <c r="I1" s="161"/>
      <c r="J1" s="161"/>
      <c r="K1" s="161"/>
      <c r="L1" s="161"/>
      <c r="M1" s="161"/>
      <c r="N1" s="161"/>
      <c r="O1" s="161"/>
      <c r="P1" s="161"/>
      <c r="Q1" s="161"/>
      <c r="R1" s="161"/>
      <c r="S1" s="161"/>
      <c r="T1" s="161"/>
      <c r="U1" s="161"/>
      <c r="V1" s="161"/>
      <c r="W1" s="161"/>
      <c r="X1" s="161"/>
      <c r="Y1" s="161"/>
      <c r="Z1" s="161"/>
    </row>
    <row r="4" spans="2:26" x14ac:dyDescent="0.25">
      <c r="B4" s="137" t="s">
        <v>200</v>
      </c>
    </row>
    <row r="5" spans="2:26" x14ac:dyDescent="0.25">
      <c r="B5" s="143" t="s">
        <v>187</v>
      </c>
    </row>
    <row r="6" spans="2:26" x14ac:dyDescent="0.25">
      <c r="B6" s="143" t="s">
        <v>186</v>
      </c>
    </row>
    <row r="7" spans="2:26" x14ac:dyDescent="0.25">
      <c r="B7" s="144" t="s">
        <v>182</v>
      </c>
    </row>
    <row r="8" spans="2:26" x14ac:dyDescent="0.25">
      <c r="B8" s="144" t="s">
        <v>184</v>
      </c>
    </row>
    <row r="9" spans="2:26" x14ac:dyDescent="0.25">
      <c r="B9" s="144" t="s">
        <v>185</v>
      </c>
    </row>
    <row r="10" spans="2:26" x14ac:dyDescent="0.25">
      <c r="B10" s="144" t="s">
        <v>207</v>
      </c>
    </row>
    <row r="32" spans="2:2" x14ac:dyDescent="0.25">
      <c r="B32" s="143" t="s">
        <v>208</v>
      </c>
    </row>
    <row r="33" spans="2:2" x14ac:dyDescent="0.25">
      <c r="B33" s="145" t="s">
        <v>199</v>
      </c>
    </row>
    <row r="35" spans="2:2" x14ac:dyDescent="0.25">
      <c r="B35" s="143" t="s">
        <v>209</v>
      </c>
    </row>
    <row r="36" spans="2:2" x14ac:dyDescent="0.25">
      <c r="B36" s="145" t="s">
        <v>183</v>
      </c>
    </row>
    <row r="37" spans="2:2" x14ac:dyDescent="0.25">
      <c r="B37" s="145" t="s">
        <v>188</v>
      </c>
    </row>
    <row r="63" spans="2:2" x14ac:dyDescent="0.25">
      <c r="B63" s="146"/>
    </row>
    <row r="66" spans="2:2" x14ac:dyDescent="0.25">
      <c r="B66" s="137" t="s">
        <v>211</v>
      </c>
    </row>
    <row r="67" spans="2:2" x14ac:dyDescent="0.25">
      <c r="B67" s="147"/>
    </row>
    <row r="68" spans="2:2" x14ac:dyDescent="0.25">
      <c r="B68" s="143" t="s">
        <v>213</v>
      </c>
    </row>
    <row r="69" spans="2:2" x14ac:dyDescent="0.25">
      <c r="B69" s="145" t="s">
        <v>205</v>
      </c>
    </row>
    <row r="95" spans="2:2" x14ac:dyDescent="0.25">
      <c r="B95" s="146" t="s">
        <v>189</v>
      </c>
    </row>
    <row r="96" spans="2:2" x14ac:dyDescent="0.25">
      <c r="B96" s="148" t="s">
        <v>225</v>
      </c>
    </row>
    <row r="122" spans="2:2" x14ac:dyDescent="0.25">
      <c r="B122" s="143" t="s">
        <v>190</v>
      </c>
    </row>
    <row r="123" spans="2:2" x14ac:dyDescent="0.25">
      <c r="B123" s="143" t="s">
        <v>212</v>
      </c>
    </row>
    <row r="139" spans="2:25" ht="41.25" customHeight="1" x14ac:dyDescent="0.25">
      <c r="B139" s="149" t="s">
        <v>192</v>
      </c>
      <c r="C139" s="162" t="s">
        <v>223</v>
      </c>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row>
    <row r="140" spans="2:25" x14ac:dyDescent="0.25">
      <c r="B140" s="149"/>
      <c r="C140" s="143" t="s">
        <v>224</v>
      </c>
    </row>
    <row r="141" spans="2:25" x14ac:dyDescent="0.25">
      <c r="C141" s="143" t="s">
        <v>193</v>
      </c>
    </row>
    <row r="142" spans="2:25" x14ac:dyDescent="0.25">
      <c r="C142" s="143" t="s">
        <v>203</v>
      </c>
    </row>
    <row r="144" spans="2:25" x14ac:dyDescent="0.25">
      <c r="B144" s="149" t="s">
        <v>191</v>
      </c>
      <c r="C144" s="143" t="s">
        <v>194</v>
      </c>
    </row>
    <row r="145" spans="2:25" ht="41.25" customHeight="1" x14ac:dyDescent="0.25">
      <c r="B145" s="150"/>
      <c r="C145" s="162" t="s">
        <v>214</v>
      </c>
      <c r="D145" s="162"/>
      <c r="E145" s="162"/>
      <c r="F145" s="162"/>
      <c r="G145" s="162"/>
      <c r="H145" s="162"/>
      <c r="I145" s="162"/>
      <c r="J145" s="162"/>
      <c r="K145" s="162"/>
      <c r="L145" s="162"/>
      <c r="M145" s="162"/>
      <c r="N145" s="162"/>
      <c r="O145" s="162"/>
      <c r="P145" s="162"/>
      <c r="Q145" s="162"/>
      <c r="R145" s="162"/>
      <c r="S145" s="162"/>
      <c r="T145" s="162"/>
      <c r="U145" s="162"/>
      <c r="V145" s="162"/>
      <c r="W145" s="162"/>
      <c r="X145" s="162"/>
      <c r="Y145" s="162"/>
    </row>
    <row r="146" spans="2:25" x14ac:dyDescent="0.25">
      <c r="B146" s="150"/>
      <c r="C146" s="151" t="s">
        <v>215</v>
      </c>
    </row>
    <row r="147" spans="2:25" x14ac:dyDescent="0.25">
      <c r="C147" s="143" t="s">
        <v>216</v>
      </c>
    </row>
    <row r="148" spans="2:25" x14ac:dyDescent="0.25">
      <c r="C148" s="143" t="s">
        <v>217</v>
      </c>
    </row>
    <row r="150" spans="2:25" ht="41.25" customHeight="1" x14ac:dyDescent="0.25">
      <c r="B150" s="153" t="s">
        <v>204</v>
      </c>
      <c r="C150" s="160" t="s">
        <v>218</v>
      </c>
      <c r="D150" s="160"/>
      <c r="E150" s="160"/>
      <c r="F150" s="160"/>
      <c r="G150" s="160"/>
      <c r="H150" s="160"/>
      <c r="I150" s="160"/>
      <c r="J150" s="160"/>
      <c r="K150" s="160"/>
      <c r="L150" s="160"/>
      <c r="M150" s="160"/>
      <c r="N150" s="160"/>
      <c r="O150" s="160"/>
      <c r="P150" s="160"/>
      <c r="Q150" s="160"/>
      <c r="R150" s="160"/>
      <c r="S150" s="160"/>
      <c r="T150" s="160"/>
      <c r="U150" s="160"/>
      <c r="V150" s="160"/>
      <c r="W150" s="160"/>
      <c r="X150" s="160"/>
      <c r="Y150" s="160"/>
    </row>
    <row r="152" spans="2:25" s="152" customFormat="1" ht="41.25" customHeight="1" x14ac:dyDescent="0.2">
      <c r="B152" s="154" t="s">
        <v>195</v>
      </c>
      <c r="C152" s="160" t="s">
        <v>219</v>
      </c>
      <c r="D152" s="160"/>
      <c r="E152" s="160"/>
      <c r="F152" s="160"/>
      <c r="G152" s="160"/>
      <c r="H152" s="160"/>
      <c r="I152" s="160"/>
      <c r="J152" s="160"/>
      <c r="K152" s="160"/>
      <c r="L152" s="160"/>
      <c r="M152" s="160"/>
      <c r="N152" s="160"/>
      <c r="O152" s="160"/>
      <c r="P152" s="160"/>
      <c r="Q152" s="160"/>
      <c r="R152" s="160"/>
      <c r="S152" s="160"/>
      <c r="T152" s="160"/>
      <c r="U152" s="160"/>
      <c r="V152" s="160"/>
      <c r="W152" s="160"/>
      <c r="X152" s="160"/>
      <c r="Y152" s="160"/>
    </row>
    <row r="153" spans="2:25" ht="44" x14ac:dyDescent="0.25">
      <c r="B153" s="155" t="s">
        <v>197</v>
      </c>
      <c r="C153" s="152" t="s">
        <v>220</v>
      </c>
    </row>
    <row r="154" spans="2:25" x14ac:dyDescent="0.25">
      <c r="C154" s="143" t="s">
        <v>221</v>
      </c>
    </row>
    <row r="155" spans="2:25" x14ac:dyDescent="0.25">
      <c r="C155" s="143" t="s">
        <v>198</v>
      </c>
    </row>
    <row r="156" spans="2:25" s="151" customFormat="1" ht="41.25" customHeight="1" x14ac:dyDescent="0.25">
      <c r="B156" s="155" t="s">
        <v>196</v>
      </c>
      <c r="C156" s="160" t="s">
        <v>206</v>
      </c>
      <c r="D156" s="160"/>
      <c r="E156" s="160"/>
      <c r="F156" s="160"/>
      <c r="G156" s="160"/>
      <c r="H156" s="160"/>
      <c r="I156" s="160"/>
      <c r="J156" s="160"/>
      <c r="K156" s="160"/>
      <c r="L156" s="160"/>
      <c r="M156" s="160"/>
      <c r="N156" s="160"/>
      <c r="O156" s="160"/>
      <c r="P156" s="160"/>
      <c r="Q156" s="160"/>
      <c r="R156" s="160"/>
      <c r="S156" s="160"/>
      <c r="T156" s="160"/>
      <c r="U156" s="160"/>
      <c r="V156" s="160"/>
      <c r="W156" s="160"/>
      <c r="X156" s="160"/>
      <c r="Y156" s="160"/>
    </row>
    <row r="157" spans="2:25" x14ac:dyDescent="0.25">
      <c r="C157" s="143" t="s">
        <v>222</v>
      </c>
    </row>
    <row r="160" spans="2:25" x14ac:dyDescent="0.25">
      <c r="B160" s="137" t="s">
        <v>201</v>
      </c>
    </row>
    <row r="161" spans="2:25" x14ac:dyDescent="0.25">
      <c r="B161" s="143" t="s">
        <v>202</v>
      </c>
    </row>
    <row r="162" spans="2:25" ht="41.25" customHeight="1" x14ac:dyDescent="0.25">
      <c r="B162" s="160" t="s">
        <v>210</v>
      </c>
      <c r="C162" s="160"/>
      <c r="D162" s="160"/>
      <c r="E162" s="160"/>
      <c r="F162" s="160"/>
      <c r="G162" s="160"/>
      <c r="H162" s="160"/>
      <c r="I162" s="160"/>
      <c r="J162" s="160"/>
      <c r="K162" s="160"/>
      <c r="L162" s="160"/>
      <c r="M162" s="160"/>
      <c r="N162" s="160"/>
      <c r="O162" s="160"/>
      <c r="P162" s="160"/>
      <c r="Q162" s="160"/>
      <c r="R162" s="160"/>
      <c r="S162" s="160"/>
      <c r="T162" s="160"/>
      <c r="U162" s="160"/>
      <c r="V162" s="160"/>
      <c r="W162" s="160"/>
      <c r="X162" s="160"/>
      <c r="Y162" s="160"/>
    </row>
  </sheetData>
  <mergeCells count="7">
    <mergeCell ref="C152:Y152"/>
    <mergeCell ref="C156:Y156"/>
    <mergeCell ref="B162:Y162"/>
    <mergeCell ref="B1:Z1"/>
    <mergeCell ref="C139:Y139"/>
    <mergeCell ref="C145:Y145"/>
    <mergeCell ref="C150:Y150"/>
  </mergeCells>
  <pageMargins left="0.7" right="0.7" top="0.75" bottom="0.75" header="0.3" footer="0.3"/>
  <pageSetup scale="35" fitToHeight="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K269"/>
  <sheetViews>
    <sheetView tabSelected="1" zoomScale="89" zoomScaleNormal="85" zoomScalePageLayoutView="85" workbookViewId="0">
      <pane ySplit="6" topLeftCell="A104" activePane="bottomLeft" state="frozen"/>
      <selection pane="bottomLeft" activeCell="A2" sqref="A2"/>
    </sheetView>
  </sheetViews>
  <sheetFormatPr baseColWidth="10" defaultColWidth="8.83203125" defaultRowHeight="21" x14ac:dyDescent="0.25"/>
  <cols>
    <col min="1" max="1" width="46.1640625" style="71" customWidth="1"/>
    <col min="2" max="2" width="37.5" style="72" customWidth="1"/>
    <col min="3" max="3" width="78.1640625" style="55" customWidth="1"/>
    <col min="4" max="4" width="18" style="136" customWidth="1"/>
    <col min="5" max="5" width="12.5" style="50" customWidth="1"/>
    <col min="6" max="6" width="13.83203125" style="47" customWidth="1"/>
    <col min="7" max="7" width="10.1640625" style="51" bestFit="1" customWidth="1"/>
    <col min="8" max="8" width="16.5" style="51" customWidth="1"/>
    <col min="9" max="9" width="13.1640625" style="47" customWidth="1"/>
    <col min="10" max="10" width="43.1640625" style="104" customWidth="1"/>
    <col min="11" max="16384" width="8.83203125" style="63"/>
  </cols>
  <sheetData>
    <row r="1" spans="1:10" x14ac:dyDescent="0.25">
      <c r="A1" s="157" t="s">
        <v>337</v>
      </c>
      <c r="B1" s="79"/>
      <c r="C1" s="80"/>
      <c r="D1" s="125"/>
      <c r="E1" s="81"/>
      <c r="F1" s="82"/>
      <c r="G1" s="83"/>
      <c r="H1" s="83"/>
      <c r="I1" s="82"/>
      <c r="J1" s="103"/>
    </row>
    <row r="2" spans="1:10" x14ac:dyDescent="0.25">
      <c r="A2" s="158" t="s">
        <v>226</v>
      </c>
      <c r="B2" s="101"/>
      <c r="D2" s="126"/>
    </row>
    <row r="3" spans="1:10" x14ac:dyDescent="0.25">
      <c r="A3" s="72" t="s">
        <v>227</v>
      </c>
      <c r="B3" s="156"/>
      <c r="D3" s="126"/>
    </row>
    <row r="4" spans="1:10" ht="19" x14ac:dyDescent="0.25">
      <c r="A4" s="158" t="s">
        <v>228</v>
      </c>
      <c r="B4" s="102"/>
      <c r="C4" s="166"/>
      <c r="D4" s="166"/>
      <c r="E4" s="166"/>
      <c r="F4" s="166"/>
      <c r="G4" s="166"/>
      <c r="H4" s="166"/>
      <c r="I4" s="166"/>
    </row>
    <row r="5" spans="1:10" s="78" customFormat="1" ht="57" x14ac:dyDescent="0.25">
      <c r="A5" s="159" t="s">
        <v>229</v>
      </c>
      <c r="B5" s="159" t="s">
        <v>230</v>
      </c>
      <c r="C5" s="159" t="s">
        <v>231</v>
      </c>
      <c r="D5" s="127" t="s">
        <v>232</v>
      </c>
      <c r="E5" s="77" t="s">
        <v>26</v>
      </c>
      <c r="F5" s="89" t="s">
        <v>233</v>
      </c>
      <c r="G5" s="93" t="s">
        <v>27</v>
      </c>
      <c r="H5" s="93" t="s">
        <v>235</v>
      </c>
      <c r="I5" s="89" t="s">
        <v>236</v>
      </c>
      <c r="J5" s="89" t="s">
        <v>237</v>
      </c>
    </row>
    <row r="6" spans="1:10" ht="25" customHeight="1" x14ac:dyDescent="0.2">
      <c r="A6" s="59"/>
      <c r="B6" s="59"/>
      <c r="C6" s="59"/>
      <c r="D6" s="128"/>
      <c r="E6" s="24"/>
      <c r="F6" s="73" t="s">
        <v>234</v>
      </c>
      <c r="G6" s="26"/>
      <c r="H6" s="26"/>
      <c r="I6" s="25"/>
      <c r="J6" s="23"/>
    </row>
    <row r="7" spans="1:10" ht="20.25" customHeight="1" x14ac:dyDescent="0.2">
      <c r="A7" s="52" t="s">
        <v>238</v>
      </c>
      <c r="B7" s="52"/>
      <c r="C7" s="52"/>
      <c r="D7" s="129"/>
      <c r="E7" s="84">
        <f>SUM(E9:E15)</f>
        <v>0</v>
      </c>
      <c r="F7" s="35">
        <f>RUBRIC_SCALE*5</f>
        <v>20</v>
      </c>
      <c r="G7" s="29">
        <f>E7/F7</f>
        <v>0</v>
      </c>
      <c r="H7" s="29">
        <v>0.1</v>
      </c>
      <c r="I7" s="30">
        <f>SCORE_SCALE*H7*G7</f>
        <v>0</v>
      </c>
      <c r="J7" s="27"/>
    </row>
    <row r="8" spans="1:10" ht="20" x14ac:dyDescent="0.25">
      <c r="A8" s="64"/>
      <c r="B8" s="65" t="s">
        <v>239</v>
      </c>
      <c r="C8" s="52"/>
      <c r="D8" s="129"/>
      <c r="E8" s="27"/>
      <c r="F8" s="28"/>
      <c r="G8" s="28"/>
      <c r="H8" s="28"/>
      <c r="I8" s="27"/>
      <c r="J8" s="27"/>
    </row>
    <row r="9" spans="1:10" x14ac:dyDescent="0.25">
      <c r="A9" s="64"/>
      <c r="B9" s="66"/>
      <c r="C9" s="53" t="s">
        <v>242</v>
      </c>
      <c r="D9" s="130"/>
      <c r="E9" s="33">
        <f>IF(ABS(D9)&gt;RUBRIC_SCALE,RUBRIC_SCALE,ABS(D9))</f>
        <v>0</v>
      </c>
      <c r="F9" s="33"/>
      <c r="G9" s="34"/>
      <c r="H9" s="34"/>
      <c r="I9" s="32"/>
      <c r="J9" s="90"/>
    </row>
    <row r="10" spans="1:10" ht="20" x14ac:dyDescent="0.25">
      <c r="A10" s="64"/>
      <c r="B10" s="65" t="s">
        <v>241</v>
      </c>
      <c r="C10" s="52"/>
      <c r="D10" s="129"/>
      <c r="E10" s="27"/>
      <c r="F10" s="28"/>
      <c r="G10" s="28"/>
      <c r="H10" s="28"/>
      <c r="I10" s="27"/>
      <c r="J10" s="27"/>
    </row>
    <row r="11" spans="1:10" ht="38" x14ac:dyDescent="0.25">
      <c r="A11" s="64"/>
      <c r="B11" s="66"/>
      <c r="C11" s="53" t="s">
        <v>313</v>
      </c>
      <c r="D11" s="130"/>
      <c r="E11" s="33">
        <f>IF(ABS(D11)&gt;RUBRIC_SCALE,RUBRIC_SCALE,ABS(D11))</f>
        <v>0</v>
      </c>
      <c r="F11" s="33"/>
      <c r="G11" s="34"/>
      <c r="H11" s="34"/>
      <c r="I11" s="32"/>
      <c r="J11" s="90"/>
    </row>
    <row r="12" spans="1:10" ht="21.75" customHeight="1" x14ac:dyDescent="0.25">
      <c r="A12" s="64"/>
      <c r="B12" s="66"/>
      <c r="C12" s="53" t="s">
        <v>312</v>
      </c>
      <c r="D12" s="130"/>
      <c r="E12" s="33">
        <f>IF(ABS(D12)&gt;RUBRIC_SCALE,RUBRIC_SCALE,ABS(D12))</f>
        <v>0</v>
      </c>
      <c r="F12" s="33"/>
      <c r="G12" s="34"/>
      <c r="H12" s="34"/>
      <c r="I12" s="32"/>
      <c r="J12" s="90"/>
    </row>
    <row r="13" spans="1:10" ht="20" x14ac:dyDescent="0.25">
      <c r="A13" s="64"/>
      <c r="B13" s="65" t="s">
        <v>240</v>
      </c>
      <c r="C13" s="52"/>
      <c r="D13" s="129"/>
      <c r="E13" s="28"/>
      <c r="F13" s="28"/>
      <c r="G13" s="28"/>
      <c r="H13" s="28"/>
      <c r="I13" s="27"/>
      <c r="J13" s="27"/>
    </row>
    <row r="14" spans="1:10" ht="38" x14ac:dyDescent="0.25">
      <c r="A14" s="64"/>
      <c r="B14" s="66"/>
      <c r="C14" s="53" t="s">
        <v>243</v>
      </c>
      <c r="D14" s="130"/>
      <c r="E14" s="33">
        <f>IF(ABS(D14)&gt;RUBRIC_SCALE,RUBRIC_SCALE,ABS(D14))</f>
        <v>0</v>
      </c>
      <c r="F14" s="33"/>
      <c r="G14" s="34"/>
      <c r="H14" s="34"/>
      <c r="I14" s="32"/>
      <c r="J14" s="90"/>
    </row>
    <row r="15" spans="1:10" ht="21" customHeight="1" x14ac:dyDescent="0.25">
      <c r="A15" s="64"/>
      <c r="B15" s="66"/>
      <c r="C15" s="53" t="s">
        <v>314</v>
      </c>
      <c r="D15" s="130"/>
      <c r="E15" s="33">
        <f>IF(ABS(D15)&gt;RUBRIC_SCALE,RUBRIC_SCALE,ABS(D15))</f>
        <v>0</v>
      </c>
      <c r="F15" s="33"/>
      <c r="G15" s="34"/>
      <c r="H15" s="34"/>
      <c r="I15" s="32"/>
      <c r="J15" s="90"/>
    </row>
    <row r="16" spans="1:10" ht="20" x14ac:dyDescent="0.2">
      <c r="A16" s="52" t="s">
        <v>311</v>
      </c>
      <c r="B16" s="52"/>
      <c r="C16" s="52"/>
      <c r="D16" s="129"/>
      <c r="E16" s="84">
        <f>SUM(E18:E37)</f>
        <v>0</v>
      </c>
      <c r="F16" s="35">
        <f>RUBRIC_SCALE*15</f>
        <v>60</v>
      </c>
      <c r="G16" s="29">
        <f>E16/F16</f>
        <v>0</v>
      </c>
      <c r="H16" s="29">
        <v>0.25</v>
      </c>
      <c r="I16" s="30">
        <f>SCORE_SCALE*H16*G16</f>
        <v>0</v>
      </c>
      <c r="J16" s="27"/>
    </row>
    <row r="17" spans="1:10" ht="20" x14ac:dyDescent="0.25">
      <c r="A17" s="64"/>
      <c r="B17" s="65" t="s">
        <v>244</v>
      </c>
      <c r="C17" s="52"/>
      <c r="D17" s="129"/>
      <c r="E17" s="27"/>
      <c r="F17" s="28"/>
      <c r="G17" s="28"/>
      <c r="H17" s="28"/>
      <c r="I17" s="27"/>
      <c r="J17" s="27"/>
    </row>
    <row r="18" spans="1:10" ht="22" customHeight="1" x14ac:dyDescent="0.25">
      <c r="A18" s="64"/>
      <c r="B18" s="66"/>
      <c r="C18" s="54" t="s">
        <v>247</v>
      </c>
      <c r="D18" s="130"/>
      <c r="E18" s="33">
        <f>IF(ABS(D18)&gt;RUBRIC_SCALE,RUBRIC_SCALE,ABS(D18))</f>
        <v>0</v>
      </c>
      <c r="F18" s="33"/>
      <c r="G18" s="34"/>
      <c r="H18" s="34"/>
      <c r="I18" s="32"/>
      <c r="J18" s="90"/>
    </row>
    <row r="19" spans="1:10" ht="22" customHeight="1" x14ac:dyDescent="0.25">
      <c r="A19" s="64"/>
      <c r="B19" s="66"/>
      <c r="C19" s="54" t="s">
        <v>248</v>
      </c>
      <c r="D19" s="130"/>
      <c r="E19" s="33">
        <f>IF(ABS(D19)&gt;RUBRIC_SCALE,RUBRIC_SCALE,ABS(D19))</f>
        <v>0</v>
      </c>
      <c r="F19" s="33"/>
      <c r="G19" s="34"/>
      <c r="H19" s="34"/>
      <c r="I19" s="32"/>
      <c r="J19" s="90"/>
    </row>
    <row r="20" spans="1:10" ht="20" x14ac:dyDescent="0.25">
      <c r="A20" s="64"/>
      <c r="B20" s="65" t="s">
        <v>245</v>
      </c>
      <c r="C20" s="52"/>
      <c r="D20" s="129"/>
      <c r="E20" s="27"/>
      <c r="F20" s="28"/>
      <c r="G20" s="28"/>
      <c r="H20" s="28"/>
      <c r="I20" s="27"/>
      <c r="J20" s="27"/>
    </row>
    <row r="21" spans="1:10" ht="21" customHeight="1" x14ac:dyDescent="0.25">
      <c r="A21" s="64"/>
      <c r="B21" s="66"/>
      <c r="C21" s="54" t="s">
        <v>249</v>
      </c>
      <c r="D21" s="130"/>
      <c r="E21" s="33">
        <f>IF(ABS(D21)&gt;RUBRIC_SCALE,RUBRIC_SCALE,ABS(D21))</f>
        <v>0</v>
      </c>
      <c r="F21" s="33"/>
      <c r="G21" s="34"/>
      <c r="H21" s="34"/>
      <c r="I21" s="32"/>
      <c r="J21" s="90"/>
    </row>
    <row r="22" spans="1:10" ht="21" customHeight="1" x14ac:dyDescent="0.25">
      <c r="A22" s="64"/>
      <c r="B22" s="66"/>
      <c r="C22" s="55" t="s">
        <v>250</v>
      </c>
      <c r="D22" s="130"/>
      <c r="E22" s="33">
        <f>IF(ABS(D22)&gt;RUBRIC_SCALE,RUBRIC_SCALE,ABS(D22))</f>
        <v>0</v>
      </c>
      <c r="F22" s="33"/>
      <c r="G22" s="34"/>
      <c r="H22" s="34"/>
      <c r="I22" s="32"/>
      <c r="J22" s="90"/>
    </row>
    <row r="23" spans="1:10" ht="20" x14ac:dyDescent="0.25">
      <c r="A23" s="64"/>
      <c r="B23" s="65" t="s">
        <v>246</v>
      </c>
      <c r="C23" s="52"/>
      <c r="D23" s="129"/>
      <c r="E23" s="27"/>
      <c r="F23" s="28"/>
      <c r="G23" s="28"/>
      <c r="H23" s="28"/>
      <c r="I23" s="27"/>
      <c r="J23" s="27"/>
    </row>
    <row r="24" spans="1:10" ht="38" x14ac:dyDescent="0.25">
      <c r="A24" s="64"/>
      <c r="B24" s="66"/>
      <c r="C24" s="54" t="s">
        <v>251</v>
      </c>
      <c r="D24" s="130"/>
      <c r="E24" s="33">
        <f>IF(ABS(D24)&gt;RUBRIC_SCALE,RUBRIC_SCALE,ABS(D24))</f>
        <v>0</v>
      </c>
      <c r="F24" s="33"/>
      <c r="G24" s="34"/>
      <c r="H24" s="34"/>
      <c r="I24" s="32"/>
      <c r="J24" s="90"/>
    </row>
    <row r="25" spans="1:10" ht="38" x14ac:dyDescent="0.25">
      <c r="A25" s="64"/>
      <c r="B25" s="66"/>
      <c r="C25" s="54" t="s">
        <v>315</v>
      </c>
      <c r="D25" s="130"/>
      <c r="E25" s="33">
        <f>IF(ABS(D25)&gt;RUBRIC_SCALE,RUBRIC_SCALE,ABS(D25))</f>
        <v>0</v>
      </c>
      <c r="F25" s="33"/>
      <c r="G25" s="34"/>
      <c r="H25" s="34"/>
      <c r="I25" s="32"/>
      <c r="J25" s="90"/>
    </row>
    <row r="26" spans="1:10" ht="20" x14ac:dyDescent="0.25">
      <c r="A26" s="64"/>
      <c r="B26" s="65" t="s">
        <v>252</v>
      </c>
      <c r="C26" s="52"/>
      <c r="D26" s="129"/>
      <c r="E26" s="27"/>
      <c r="F26" s="28"/>
      <c r="G26" s="28"/>
      <c r="H26" s="28"/>
      <c r="I26" s="27"/>
      <c r="J26" s="27"/>
    </row>
    <row r="27" spans="1:10" ht="38" x14ac:dyDescent="0.25">
      <c r="A27" s="64"/>
      <c r="B27" s="66"/>
      <c r="C27" s="53" t="s">
        <v>255</v>
      </c>
      <c r="D27" s="130"/>
      <c r="E27" s="33">
        <f>IF(ABS(D27)&gt;RUBRIC_SCALE,RUBRIC_SCALE,ABS(D27))</f>
        <v>0</v>
      </c>
      <c r="F27" s="33"/>
      <c r="G27" s="34"/>
      <c r="H27" s="34"/>
      <c r="I27" s="32"/>
      <c r="J27" s="90"/>
    </row>
    <row r="28" spans="1:10" ht="38" x14ac:dyDescent="0.25">
      <c r="A28" s="64"/>
      <c r="B28" s="66"/>
      <c r="C28" s="54" t="s">
        <v>316</v>
      </c>
      <c r="D28" s="130"/>
      <c r="E28" s="33">
        <f>IF(ABS(D28)&gt;RUBRIC_SCALE,RUBRIC_SCALE,ABS(D28))</f>
        <v>0</v>
      </c>
      <c r="F28" s="33"/>
      <c r="G28" s="34"/>
      <c r="H28" s="34"/>
      <c r="I28" s="32"/>
      <c r="J28" s="90"/>
    </row>
    <row r="29" spans="1:10" ht="20" x14ac:dyDescent="0.25">
      <c r="A29" s="64"/>
      <c r="B29" s="65" t="s">
        <v>253</v>
      </c>
      <c r="C29" s="52"/>
      <c r="D29" s="129"/>
      <c r="E29" s="27"/>
      <c r="F29" s="28"/>
      <c r="G29" s="28"/>
      <c r="H29" s="28"/>
      <c r="I29" s="27"/>
      <c r="J29" s="27"/>
    </row>
    <row r="30" spans="1:10" ht="21" customHeight="1" x14ac:dyDescent="0.25">
      <c r="A30" s="64"/>
      <c r="B30" s="66"/>
      <c r="C30" s="54" t="s">
        <v>317</v>
      </c>
      <c r="D30" s="130"/>
      <c r="E30" s="33">
        <f>IF(ABS(D30)&gt;RUBRIC_SCALE,RUBRIC_SCALE,ABS(D30))</f>
        <v>0</v>
      </c>
      <c r="F30" s="33"/>
      <c r="G30" s="34"/>
      <c r="H30" s="34"/>
      <c r="I30" s="32"/>
      <c r="J30" s="90"/>
    </row>
    <row r="31" spans="1:10" ht="38" x14ac:dyDescent="0.25">
      <c r="A31" s="64"/>
      <c r="B31" s="66"/>
      <c r="C31" s="54" t="s">
        <v>256</v>
      </c>
      <c r="D31" s="130"/>
      <c r="E31" s="33">
        <f>IF(ABS(D31)&gt;RUBRIC_SCALE,RUBRIC_SCALE,ABS(D31))</f>
        <v>0</v>
      </c>
      <c r="F31" s="33"/>
      <c r="G31" s="34"/>
      <c r="H31" s="34"/>
      <c r="I31" s="32"/>
      <c r="J31" s="90"/>
    </row>
    <row r="32" spans="1:10" ht="36" customHeight="1" x14ac:dyDescent="0.25">
      <c r="A32" s="64"/>
      <c r="B32" s="66"/>
      <c r="C32" s="54" t="s">
        <v>318</v>
      </c>
      <c r="D32" s="130"/>
      <c r="E32" s="33">
        <f>IF(ABS(D32)&gt;RUBRIC_SCALE,RUBRIC_SCALE,ABS(D32))</f>
        <v>0</v>
      </c>
      <c r="F32" s="33"/>
      <c r="G32" s="34"/>
      <c r="H32" s="34"/>
      <c r="I32" s="32"/>
      <c r="J32" s="90"/>
    </row>
    <row r="33" spans="1:10" ht="20" x14ac:dyDescent="0.25">
      <c r="A33" s="64"/>
      <c r="B33" s="67" t="s">
        <v>254</v>
      </c>
      <c r="C33" s="52"/>
      <c r="D33" s="129"/>
      <c r="E33" s="27"/>
      <c r="F33" s="28"/>
      <c r="G33" s="28"/>
      <c r="H33" s="28"/>
      <c r="I33" s="27"/>
      <c r="J33" s="27"/>
    </row>
    <row r="34" spans="1:10" ht="38" x14ac:dyDescent="0.25">
      <c r="A34" s="64"/>
      <c r="B34" s="66"/>
      <c r="C34" s="53" t="s">
        <v>257</v>
      </c>
      <c r="D34" s="130"/>
      <c r="E34" s="33">
        <f>IF(ABS(D34)&gt;RUBRIC_SCALE,RUBRIC_SCALE,ABS(D34))</f>
        <v>0</v>
      </c>
      <c r="F34" s="33"/>
      <c r="G34" s="34"/>
      <c r="H34" s="34"/>
      <c r="I34" s="32"/>
      <c r="J34" s="90"/>
    </row>
    <row r="35" spans="1:10" ht="38" x14ac:dyDescent="0.25">
      <c r="A35" s="64"/>
      <c r="B35" s="66"/>
      <c r="C35" s="54" t="s">
        <v>258</v>
      </c>
      <c r="D35" s="130"/>
      <c r="E35" s="33">
        <f>IF(ABS(D35)&gt;RUBRIC_SCALE,RUBRIC_SCALE,ABS(D35))</f>
        <v>0</v>
      </c>
      <c r="F35" s="33"/>
      <c r="G35" s="34"/>
      <c r="H35" s="34"/>
      <c r="I35" s="32"/>
      <c r="J35" s="90"/>
    </row>
    <row r="36" spans="1:10" ht="38" x14ac:dyDescent="0.25">
      <c r="A36" s="64"/>
      <c r="B36" s="66"/>
      <c r="C36" s="54" t="s">
        <v>319</v>
      </c>
      <c r="D36" s="130"/>
      <c r="E36" s="33">
        <f>IF(ABS(D36)&gt;RUBRIC_SCALE,RUBRIC_SCALE,ABS(D36))</f>
        <v>0</v>
      </c>
      <c r="F36" s="33"/>
      <c r="G36" s="34"/>
      <c r="H36" s="34"/>
      <c r="I36" s="32"/>
      <c r="J36" s="90"/>
    </row>
    <row r="37" spans="1:10" ht="38" x14ac:dyDescent="0.25">
      <c r="A37" s="64"/>
      <c r="B37" s="66"/>
      <c r="C37" s="54" t="s">
        <v>320</v>
      </c>
      <c r="D37" s="130"/>
      <c r="E37" s="33">
        <f>IF(ABS(D37)&gt;RUBRIC_SCALE,RUBRIC_SCALE,ABS(D37))</f>
        <v>0</v>
      </c>
      <c r="F37" s="33"/>
      <c r="G37" s="34"/>
      <c r="H37" s="34"/>
      <c r="I37" s="32"/>
      <c r="J37" s="90"/>
    </row>
    <row r="38" spans="1:10" ht="20" x14ac:dyDescent="0.2">
      <c r="A38" s="52" t="s">
        <v>310</v>
      </c>
      <c r="B38" s="52"/>
      <c r="C38" s="52"/>
      <c r="D38" s="129"/>
      <c r="E38" s="84">
        <f>SUM(E40:E44)</f>
        <v>0</v>
      </c>
      <c r="F38" s="35">
        <f>RUBRIC_SCALE*4</f>
        <v>16</v>
      </c>
      <c r="G38" s="29">
        <f>E38/F38</f>
        <v>0</v>
      </c>
      <c r="H38" s="29">
        <v>0.1</v>
      </c>
      <c r="I38" s="30">
        <f>SCORE_SCALE*H38*G38</f>
        <v>0</v>
      </c>
      <c r="J38" s="27"/>
    </row>
    <row r="39" spans="1:10" ht="20" x14ac:dyDescent="0.25">
      <c r="A39" s="64"/>
      <c r="B39" s="65" t="s">
        <v>239</v>
      </c>
      <c r="C39" s="52"/>
      <c r="D39" s="129"/>
      <c r="E39" s="27"/>
      <c r="F39" s="28"/>
      <c r="G39" s="28"/>
      <c r="H39" s="28"/>
      <c r="I39" s="27"/>
      <c r="J39" s="27"/>
    </row>
    <row r="40" spans="1:10" x14ac:dyDescent="0.25">
      <c r="A40" s="64"/>
      <c r="B40" s="66"/>
      <c r="C40" s="54" t="s">
        <v>259</v>
      </c>
      <c r="D40" s="130"/>
      <c r="E40" s="33">
        <f>IF(ABS(D40)&gt;RUBRIC_SCALE,RUBRIC_SCALE,ABS(D40))</f>
        <v>0</v>
      </c>
      <c r="F40" s="33"/>
      <c r="G40" s="34"/>
      <c r="H40" s="34"/>
      <c r="I40" s="32"/>
      <c r="J40" s="90"/>
    </row>
    <row r="41" spans="1:10" ht="38" x14ac:dyDescent="0.25">
      <c r="A41" s="64"/>
      <c r="B41" s="66"/>
      <c r="C41" s="86" t="s">
        <v>260</v>
      </c>
      <c r="D41" s="130"/>
      <c r="E41" s="33">
        <f>IF(ABS(D41)&gt;RUBRIC_SCALE,RUBRIC_SCALE,ABS(D41))</f>
        <v>0</v>
      </c>
      <c r="F41" s="33"/>
      <c r="G41" s="34"/>
      <c r="H41" s="34"/>
      <c r="I41" s="32"/>
      <c r="J41" s="90"/>
    </row>
    <row r="42" spans="1:10" ht="28.5" customHeight="1" x14ac:dyDescent="0.25">
      <c r="A42" s="64"/>
      <c r="B42" s="65" t="s">
        <v>252</v>
      </c>
      <c r="C42" s="52"/>
      <c r="D42" s="129"/>
      <c r="E42" s="27"/>
      <c r="F42" s="28"/>
      <c r="G42" s="28"/>
      <c r="H42" s="28"/>
      <c r="I42" s="27"/>
      <c r="J42" s="27"/>
    </row>
    <row r="43" spans="1:10" ht="36" customHeight="1" x14ac:dyDescent="0.25">
      <c r="A43" s="64"/>
      <c r="B43" s="66"/>
      <c r="C43" s="56" t="s">
        <v>321</v>
      </c>
      <c r="D43" s="130"/>
      <c r="E43" s="33">
        <f>IF(ABS(D43)&gt;RUBRIC_SCALE,RUBRIC_SCALE,ABS(D43))</f>
        <v>0</v>
      </c>
      <c r="F43" s="33"/>
      <c r="G43" s="34"/>
      <c r="H43" s="34"/>
      <c r="I43" s="32"/>
      <c r="J43" s="90"/>
    </row>
    <row r="44" spans="1:10" ht="54" customHeight="1" x14ac:dyDescent="0.25">
      <c r="A44" s="64"/>
      <c r="B44" s="66"/>
      <c r="C44" s="57" t="s">
        <v>261</v>
      </c>
      <c r="D44" s="130"/>
      <c r="E44" s="33">
        <f>IF(ABS(D44)&gt;RUBRIC_SCALE,RUBRIC_SCALE,ABS(D44))</f>
        <v>0</v>
      </c>
      <c r="F44" s="33"/>
      <c r="G44" s="34"/>
      <c r="H44" s="34"/>
      <c r="I44" s="32"/>
      <c r="J44" s="90"/>
    </row>
    <row r="45" spans="1:10" ht="20.25" customHeight="1" x14ac:dyDescent="0.2">
      <c r="A45" s="167" t="s">
        <v>309</v>
      </c>
      <c r="B45" s="52"/>
      <c r="C45" s="52"/>
      <c r="D45" s="129"/>
      <c r="E45" s="84">
        <f>SUM(E47:E51)</f>
        <v>0</v>
      </c>
      <c r="F45" s="35">
        <f>RUBRIC_SCALE*5</f>
        <v>20</v>
      </c>
      <c r="G45" s="29">
        <f>E45/F45</f>
        <v>0</v>
      </c>
      <c r="H45" s="29">
        <v>0.1</v>
      </c>
      <c r="I45" s="30">
        <f>SCORE_SCALE*H45*G45</f>
        <v>0</v>
      </c>
      <c r="J45" s="27"/>
    </row>
    <row r="46" spans="1:10" ht="15" customHeight="1" x14ac:dyDescent="0.2">
      <c r="A46" s="167"/>
      <c r="B46" s="65" t="s">
        <v>239</v>
      </c>
      <c r="C46" s="52"/>
      <c r="D46" s="129"/>
      <c r="E46" s="27"/>
      <c r="F46" s="28"/>
      <c r="G46" s="28"/>
      <c r="H46" s="28"/>
      <c r="I46" s="27"/>
      <c r="J46" s="27"/>
    </row>
    <row r="47" spans="1:10" ht="36" customHeight="1" x14ac:dyDescent="0.25">
      <c r="A47" s="64"/>
      <c r="B47" s="66"/>
      <c r="C47" s="58" t="s">
        <v>322</v>
      </c>
      <c r="D47" s="124"/>
      <c r="E47" s="33">
        <f>IF(ABS(D47)&gt;RUBRIC_SCALE,RUBRIC_SCALE,ABS(D47))</f>
        <v>0</v>
      </c>
      <c r="F47" s="33"/>
      <c r="G47" s="34"/>
      <c r="H47" s="34"/>
      <c r="I47" s="32"/>
      <c r="J47" s="90"/>
    </row>
    <row r="48" spans="1:10" ht="37" customHeight="1" x14ac:dyDescent="0.25">
      <c r="A48" s="64"/>
      <c r="B48" s="66"/>
      <c r="C48" s="57" t="s">
        <v>262</v>
      </c>
      <c r="D48" s="124"/>
      <c r="E48" s="33">
        <f>IF(ABS(D48)&gt;RUBRIC_SCALE,RUBRIC_SCALE,ABS(D48))</f>
        <v>0</v>
      </c>
      <c r="F48" s="33"/>
      <c r="G48" s="34"/>
      <c r="H48" s="34"/>
      <c r="I48" s="32"/>
      <c r="J48" s="90"/>
    </row>
    <row r="49" spans="1:10" ht="37" customHeight="1" x14ac:dyDescent="0.25">
      <c r="A49" s="64"/>
      <c r="B49" s="66"/>
      <c r="C49" s="53" t="s">
        <v>263</v>
      </c>
      <c r="D49" s="130"/>
      <c r="E49" s="33">
        <f>IF(ABS(D49)&gt;RUBRIC_SCALE,RUBRIC_SCALE,ABS(D49))</f>
        <v>0</v>
      </c>
      <c r="F49" s="33"/>
      <c r="G49" s="34"/>
      <c r="H49" s="34"/>
      <c r="I49" s="32"/>
      <c r="J49" s="90"/>
    </row>
    <row r="50" spans="1:10" ht="21" customHeight="1" x14ac:dyDescent="0.25">
      <c r="A50" s="64"/>
      <c r="B50" s="66"/>
      <c r="C50" s="53" t="s">
        <v>264</v>
      </c>
      <c r="D50" s="130"/>
      <c r="E50" s="33">
        <f>IF(ABS(D50)&gt;RUBRIC_SCALE,RUBRIC_SCALE,ABS(D50))</f>
        <v>0</v>
      </c>
      <c r="F50" s="33"/>
      <c r="G50" s="34"/>
      <c r="H50" s="34"/>
      <c r="I50" s="32"/>
      <c r="J50" s="90"/>
    </row>
    <row r="51" spans="1:10" x14ac:dyDescent="0.25">
      <c r="A51" s="64"/>
      <c r="B51" s="66"/>
      <c r="C51" s="53" t="s">
        <v>323</v>
      </c>
      <c r="D51" s="130"/>
      <c r="E51" s="33">
        <f>IF(ABS(D51)&gt;RUBRIC_SCALE,RUBRIC_SCALE,ABS(D51))</f>
        <v>0</v>
      </c>
      <c r="F51" s="33"/>
      <c r="G51" s="34"/>
      <c r="H51" s="34"/>
      <c r="I51" s="32"/>
      <c r="J51" s="90"/>
    </row>
    <row r="52" spans="1:10" ht="20.25" customHeight="1" x14ac:dyDescent="0.2">
      <c r="A52" s="167" t="s">
        <v>308</v>
      </c>
      <c r="B52" s="52"/>
      <c r="C52" s="52"/>
      <c r="D52" s="129"/>
      <c r="E52" s="84">
        <f>SUM(E54:E58)</f>
        <v>0</v>
      </c>
      <c r="F52" s="35">
        <f>RUBRIC_SCALE*4</f>
        <v>16</v>
      </c>
      <c r="G52" s="29">
        <f>E52/F52</f>
        <v>0</v>
      </c>
      <c r="H52" s="29">
        <v>0.2</v>
      </c>
      <c r="I52" s="30">
        <f>SCORE_SCALE*H52*G52</f>
        <v>0</v>
      </c>
      <c r="J52" s="27"/>
    </row>
    <row r="53" spans="1:10" ht="15" customHeight="1" x14ac:dyDescent="0.2">
      <c r="A53" s="167"/>
      <c r="B53" s="65" t="s">
        <v>265</v>
      </c>
      <c r="C53" s="52"/>
      <c r="D53" s="129"/>
      <c r="E53" s="27"/>
      <c r="F53" s="28"/>
      <c r="G53" s="28"/>
      <c r="H53" s="28"/>
      <c r="I53" s="27"/>
      <c r="J53" s="27"/>
    </row>
    <row r="54" spans="1:10" ht="38" x14ac:dyDescent="0.25">
      <c r="A54" s="64"/>
      <c r="B54" s="66"/>
      <c r="C54" s="54" t="s">
        <v>324</v>
      </c>
      <c r="D54" s="130"/>
      <c r="E54" s="33">
        <f>IF(ABS(D54)&gt;RUBRIC_SCALE,RUBRIC_SCALE,ABS(D54))</f>
        <v>0</v>
      </c>
      <c r="F54" s="33"/>
      <c r="G54" s="34"/>
      <c r="H54" s="34"/>
      <c r="I54" s="32"/>
      <c r="J54" s="90"/>
    </row>
    <row r="55" spans="1:10" ht="38" x14ac:dyDescent="0.25">
      <c r="A55" s="64"/>
      <c r="B55" s="66"/>
      <c r="C55" s="54" t="s">
        <v>325</v>
      </c>
      <c r="D55" s="130"/>
      <c r="E55" s="33">
        <f>IF(ABS(D55)&gt;RUBRIC_SCALE,RUBRIC_SCALE,ABS(D55))</f>
        <v>0</v>
      </c>
      <c r="F55" s="33"/>
      <c r="G55" s="34"/>
      <c r="H55" s="34"/>
      <c r="I55" s="32"/>
      <c r="J55" s="90"/>
    </row>
    <row r="56" spans="1:10" ht="18" customHeight="1" x14ac:dyDescent="0.25">
      <c r="A56" s="64"/>
      <c r="B56" s="65" t="s">
        <v>252</v>
      </c>
      <c r="C56" s="52"/>
      <c r="D56" s="129"/>
      <c r="E56" s="27"/>
      <c r="F56" s="28"/>
      <c r="G56" s="28"/>
      <c r="H56" s="28"/>
      <c r="I56" s="27"/>
      <c r="J56" s="27"/>
    </row>
    <row r="57" spans="1:10" ht="36" customHeight="1" x14ac:dyDescent="0.25">
      <c r="A57" s="64"/>
      <c r="B57" s="66"/>
      <c r="C57" s="54" t="s">
        <v>266</v>
      </c>
      <c r="D57" s="130"/>
      <c r="E57" s="33">
        <f>IF(ABS(D57)&gt;RUBRIC_SCALE,RUBRIC_SCALE,ABS(D57))</f>
        <v>0</v>
      </c>
      <c r="F57" s="33"/>
      <c r="G57" s="34"/>
      <c r="H57" s="34"/>
      <c r="I57" s="32"/>
      <c r="J57" s="90"/>
    </row>
    <row r="58" spans="1:10" ht="36" customHeight="1" x14ac:dyDescent="0.25">
      <c r="A58" s="64"/>
      <c r="B58" s="66"/>
      <c r="C58" s="54" t="s">
        <v>267</v>
      </c>
      <c r="D58" s="130"/>
      <c r="E58" s="33">
        <f>IF(ABS(D58)&gt;RUBRIC_SCALE,RUBRIC_SCALE,ABS(D58))</f>
        <v>0</v>
      </c>
      <c r="F58" s="33"/>
      <c r="G58" s="34"/>
      <c r="H58" s="34"/>
      <c r="I58" s="32"/>
      <c r="J58" s="90"/>
    </row>
    <row r="59" spans="1:10" ht="20.25" customHeight="1" x14ac:dyDescent="0.2">
      <c r="A59" s="52" t="s">
        <v>307</v>
      </c>
      <c r="B59" s="52"/>
      <c r="C59" s="52"/>
      <c r="D59" s="129"/>
      <c r="E59" s="84">
        <f>SUM(E61:E101)</f>
        <v>0</v>
      </c>
      <c r="F59" s="35">
        <f>RUBRIC_SCALE*31</f>
        <v>124</v>
      </c>
      <c r="G59" s="29">
        <f>E59/F59</f>
        <v>0</v>
      </c>
      <c r="H59" s="29">
        <v>0.25</v>
      </c>
      <c r="I59" s="30">
        <f>SCORE_SCALE*H59*G59</f>
        <v>0</v>
      </c>
      <c r="J59" s="27"/>
    </row>
    <row r="60" spans="1:10" ht="38" x14ac:dyDescent="0.25">
      <c r="A60" s="64"/>
      <c r="B60" s="65" t="s">
        <v>268</v>
      </c>
      <c r="C60" s="52"/>
      <c r="D60" s="129"/>
      <c r="E60" s="27"/>
      <c r="F60" s="28"/>
      <c r="G60" s="28"/>
      <c r="H60" s="28"/>
      <c r="I60" s="27"/>
      <c r="J60" s="27"/>
    </row>
    <row r="61" spans="1:10" x14ac:dyDescent="0.25">
      <c r="A61" s="64"/>
      <c r="B61" s="66"/>
      <c r="C61" s="53" t="s">
        <v>269</v>
      </c>
      <c r="D61" s="130"/>
      <c r="E61" s="33">
        <f>IF(ABS(D61)&gt;RUBRIC_SCALE,RUBRIC_SCALE,ABS(D61))</f>
        <v>0</v>
      </c>
      <c r="F61" s="33"/>
      <c r="G61" s="34"/>
      <c r="H61" s="34"/>
      <c r="I61" s="32"/>
      <c r="J61" s="90"/>
    </row>
    <row r="62" spans="1:10" ht="38" x14ac:dyDescent="0.25">
      <c r="A62" s="64"/>
      <c r="B62" s="66"/>
      <c r="C62" s="53" t="s">
        <v>270</v>
      </c>
      <c r="D62" s="130"/>
      <c r="E62" s="33">
        <f>IF(ABS(D62)&gt;RUBRIC_SCALE,RUBRIC_SCALE,ABS(D62))</f>
        <v>0</v>
      </c>
      <c r="F62" s="33"/>
      <c r="G62" s="34"/>
      <c r="H62" s="34"/>
      <c r="I62" s="32"/>
      <c r="J62" s="90"/>
    </row>
    <row r="63" spans="1:10" x14ac:dyDescent="0.25">
      <c r="A63" s="64"/>
      <c r="B63" s="66"/>
      <c r="C63" s="53" t="s">
        <v>271</v>
      </c>
      <c r="D63" s="130"/>
      <c r="E63" s="33">
        <f>IF(ABS(D63)&gt;RUBRIC_SCALE,RUBRIC_SCALE,ABS(D63))</f>
        <v>0</v>
      </c>
      <c r="F63" s="33"/>
      <c r="G63" s="34"/>
      <c r="H63" s="34"/>
      <c r="I63" s="32"/>
      <c r="J63" s="90"/>
    </row>
    <row r="64" spans="1:10" ht="38" x14ac:dyDescent="0.25">
      <c r="A64" s="64"/>
      <c r="B64" s="66"/>
      <c r="C64" s="55" t="s">
        <v>272</v>
      </c>
      <c r="D64" s="130"/>
      <c r="E64" s="33">
        <f>IF(ABS(D64)&gt;RUBRIC_SCALE,RUBRIC_SCALE,ABS(D64))</f>
        <v>0</v>
      </c>
      <c r="F64" s="33"/>
      <c r="G64" s="34"/>
      <c r="H64" s="34"/>
      <c r="I64" s="32"/>
      <c r="J64" s="90"/>
    </row>
    <row r="65" spans="1:10" ht="20" x14ac:dyDescent="0.25">
      <c r="A65" s="64"/>
      <c r="B65" s="65" t="s">
        <v>273</v>
      </c>
      <c r="C65" s="52"/>
      <c r="D65" s="129"/>
      <c r="E65" s="27"/>
      <c r="F65" s="28"/>
      <c r="G65" s="28"/>
      <c r="H65" s="28"/>
      <c r="I65" s="27"/>
      <c r="J65" s="27"/>
    </row>
    <row r="66" spans="1:10" ht="38" x14ac:dyDescent="0.25">
      <c r="A66" s="64"/>
      <c r="B66" s="66"/>
      <c r="C66" s="58" t="s">
        <v>274</v>
      </c>
      <c r="D66" s="130"/>
      <c r="E66" s="33">
        <f>IF(ABS(D66)&gt;RUBRIC_SCALE,RUBRIC_SCALE,ABS(D66))</f>
        <v>0</v>
      </c>
      <c r="F66" s="33"/>
      <c r="G66" s="34"/>
      <c r="H66" s="34"/>
      <c r="I66" s="32"/>
      <c r="J66" s="90"/>
    </row>
    <row r="67" spans="1:10" ht="38" x14ac:dyDescent="0.25">
      <c r="A67" s="64"/>
      <c r="B67" s="66"/>
      <c r="C67" s="54" t="s">
        <v>326</v>
      </c>
      <c r="D67" s="130"/>
      <c r="E67" s="33">
        <f>IF(ABS(D67)&gt;RUBRIC_SCALE,RUBRIC_SCALE,ABS(D67))</f>
        <v>0</v>
      </c>
      <c r="F67" s="33"/>
      <c r="G67" s="34"/>
      <c r="H67" s="34"/>
      <c r="I67" s="32"/>
      <c r="J67" s="90"/>
    </row>
    <row r="68" spans="1:10" ht="38" x14ac:dyDescent="0.25">
      <c r="A68" s="64"/>
      <c r="B68" s="65" t="s">
        <v>275</v>
      </c>
      <c r="C68" s="52"/>
      <c r="D68" s="129"/>
      <c r="E68" s="27"/>
      <c r="F68" s="28"/>
      <c r="G68" s="28"/>
      <c r="H68" s="28"/>
      <c r="I68" s="27"/>
      <c r="J68" s="27"/>
    </row>
    <row r="69" spans="1:10" ht="38" x14ac:dyDescent="0.25">
      <c r="A69" s="64"/>
      <c r="B69" s="68"/>
      <c r="C69" s="53" t="s">
        <v>278</v>
      </c>
      <c r="D69" s="130"/>
      <c r="E69" s="33">
        <f>IF(ABS(D69)&gt;RUBRIC_SCALE,RUBRIC_SCALE,ABS(D69))</f>
        <v>0</v>
      </c>
      <c r="F69" s="33"/>
      <c r="G69" s="34"/>
      <c r="H69" s="34"/>
      <c r="I69" s="32"/>
      <c r="J69" s="90"/>
    </row>
    <row r="70" spans="1:10" x14ac:dyDescent="0.25">
      <c r="A70" s="64"/>
      <c r="B70" s="68"/>
      <c r="C70" s="53" t="s">
        <v>277</v>
      </c>
      <c r="D70" s="130"/>
      <c r="E70" s="33">
        <f>IF(ABS(D70)&gt;RUBRIC_SCALE,RUBRIC_SCALE,ABS(D70))</f>
        <v>0</v>
      </c>
      <c r="F70" s="33"/>
      <c r="G70" s="34"/>
      <c r="H70" s="34"/>
      <c r="I70" s="32"/>
      <c r="J70" s="90"/>
    </row>
    <row r="71" spans="1:10" ht="38" x14ac:dyDescent="0.25">
      <c r="A71" s="64"/>
      <c r="B71" s="68"/>
      <c r="C71" s="53" t="s">
        <v>276</v>
      </c>
      <c r="D71" s="130"/>
      <c r="E71" s="33">
        <f>IF(ABS(D71)&gt;RUBRIC_SCALE,RUBRIC_SCALE,ABS(D71))</f>
        <v>0</v>
      </c>
      <c r="F71" s="33"/>
      <c r="G71" s="34"/>
      <c r="H71" s="34"/>
      <c r="I71" s="32"/>
      <c r="J71" s="90"/>
    </row>
    <row r="72" spans="1:10" ht="20" x14ac:dyDescent="0.25">
      <c r="A72" s="64"/>
      <c r="B72" s="65" t="s">
        <v>279</v>
      </c>
      <c r="C72" s="52"/>
      <c r="D72" s="129"/>
      <c r="E72" s="27"/>
      <c r="F72" s="28"/>
      <c r="G72" s="28"/>
      <c r="H72" s="28"/>
      <c r="I72" s="27"/>
      <c r="J72" s="27"/>
    </row>
    <row r="73" spans="1:10" ht="57" x14ac:dyDescent="0.25">
      <c r="A73" s="64"/>
      <c r="B73" s="66"/>
      <c r="C73" s="53" t="s">
        <v>327</v>
      </c>
      <c r="D73" s="130"/>
      <c r="E73" s="33">
        <f>IF(ABS(D73)&gt;RUBRIC_SCALE,RUBRIC_SCALE,ABS(D73))</f>
        <v>0</v>
      </c>
      <c r="F73" s="33"/>
      <c r="G73" s="34"/>
      <c r="H73" s="34"/>
      <c r="I73" s="32"/>
      <c r="J73" s="90"/>
    </row>
    <row r="74" spans="1:10" ht="57" x14ac:dyDescent="0.25">
      <c r="A74" s="64"/>
      <c r="B74" s="66"/>
      <c r="C74" s="53" t="s">
        <v>280</v>
      </c>
      <c r="D74" s="130"/>
      <c r="E74" s="33">
        <f>IF(ABS(D74)&gt;RUBRIC_SCALE,RUBRIC_SCALE,ABS(D74))</f>
        <v>0</v>
      </c>
      <c r="F74" s="33"/>
      <c r="G74" s="34"/>
      <c r="H74" s="34"/>
      <c r="I74" s="32"/>
      <c r="J74" s="90"/>
    </row>
    <row r="75" spans="1:10" ht="38" x14ac:dyDescent="0.25">
      <c r="A75" s="64"/>
      <c r="B75" s="65" t="s">
        <v>281</v>
      </c>
      <c r="C75" s="52"/>
      <c r="D75" s="129"/>
      <c r="E75" s="27"/>
      <c r="F75" s="28"/>
      <c r="G75" s="28"/>
      <c r="H75" s="28"/>
      <c r="I75" s="27"/>
      <c r="J75" s="27"/>
    </row>
    <row r="76" spans="1:10" ht="36" customHeight="1" x14ac:dyDescent="0.25">
      <c r="A76" s="64"/>
      <c r="B76" s="66"/>
      <c r="C76" s="53" t="s">
        <v>329</v>
      </c>
      <c r="D76" s="130"/>
      <c r="E76" s="33">
        <f>IF(ABS(D76)&gt;RUBRIC_SCALE,RUBRIC_SCALE,ABS(D76))</f>
        <v>0</v>
      </c>
      <c r="F76" s="33"/>
      <c r="G76" s="34"/>
      <c r="H76" s="34"/>
      <c r="I76" s="32"/>
      <c r="J76" s="90"/>
    </row>
    <row r="77" spans="1:10" x14ac:dyDescent="0.25">
      <c r="A77" s="64"/>
      <c r="B77" s="66"/>
      <c r="C77" s="53" t="s">
        <v>328</v>
      </c>
      <c r="D77" s="130"/>
      <c r="E77" s="33">
        <f>IF(ABS(D77)&gt;RUBRIC_SCALE,RUBRIC_SCALE,ABS(D77))</f>
        <v>0</v>
      </c>
      <c r="F77" s="33"/>
      <c r="G77" s="34"/>
      <c r="H77" s="34"/>
      <c r="I77" s="32"/>
      <c r="J77" s="90"/>
    </row>
    <row r="78" spans="1:10" ht="20" x14ac:dyDescent="0.25">
      <c r="A78" s="64"/>
      <c r="B78" s="65" t="s">
        <v>282</v>
      </c>
      <c r="C78" s="52"/>
      <c r="D78" s="129"/>
      <c r="E78" s="27"/>
      <c r="F78" s="28"/>
      <c r="G78" s="28"/>
      <c r="H78" s="28"/>
      <c r="I78" s="27"/>
      <c r="J78" s="27"/>
    </row>
    <row r="79" spans="1:10" ht="37" customHeight="1" x14ac:dyDescent="0.25">
      <c r="A79" s="64"/>
      <c r="B79" s="66"/>
      <c r="C79" s="53" t="s">
        <v>283</v>
      </c>
      <c r="D79" s="130"/>
      <c r="E79" s="33">
        <f>IF(ABS(D79)&gt;RUBRIC_SCALE,RUBRIC_SCALE,ABS(D79))</f>
        <v>0</v>
      </c>
      <c r="F79" s="33"/>
      <c r="G79" s="34"/>
      <c r="H79" s="34"/>
      <c r="I79" s="32"/>
      <c r="J79" s="90"/>
    </row>
    <row r="80" spans="1:10" ht="20" x14ac:dyDescent="0.25">
      <c r="A80" s="64"/>
      <c r="B80" s="65" t="s">
        <v>284</v>
      </c>
      <c r="C80" s="52"/>
      <c r="D80" s="129"/>
      <c r="E80" s="27"/>
      <c r="F80" s="28"/>
      <c r="G80" s="28"/>
      <c r="H80" s="28"/>
      <c r="I80" s="27"/>
      <c r="J80" s="27"/>
    </row>
    <row r="81" spans="1:10" ht="57" x14ac:dyDescent="0.25">
      <c r="A81" s="64"/>
      <c r="B81" s="66"/>
      <c r="C81" s="53" t="s">
        <v>285</v>
      </c>
      <c r="D81" s="130"/>
      <c r="E81" s="33">
        <f>IF(ABS(D81)&gt;RUBRIC_SCALE,RUBRIC_SCALE,ABS(D81))</f>
        <v>0</v>
      </c>
      <c r="F81" s="33"/>
      <c r="G81" s="34"/>
      <c r="H81" s="34"/>
      <c r="I81" s="32"/>
      <c r="J81" s="90"/>
    </row>
    <row r="82" spans="1:10" ht="38" x14ac:dyDescent="0.25">
      <c r="A82" s="64"/>
      <c r="B82" s="66"/>
      <c r="C82" s="53" t="s">
        <v>286</v>
      </c>
      <c r="D82" s="130"/>
      <c r="E82" s="33">
        <f>IF(ABS(D82)&gt;RUBRIC_SCALE,RUBRIC_SCALE,ABS(D82))</f>
        <v>0</v>
      </c>
      <c r="F82" s="33"/>
      <c r="G82" s="34"/>
      <c r="H82" s="34"/>
      <c r="I82" s="32"/>
      <c r="J82" s="90"/>
    </row>
    <row r="83" spans="1:10" ht="38" x14ac:dyDescent="0.25">
      <c r="A83" s="64"/>
      <c r="B83" s="65" t="s">
        <v>287</v>
      </c>
      <c r="C83" s="52"/>
      <c r="D83" s="129"/>
      <c r="E83" s="27"/>
      <c r="F83" s="28"/>
      <c r="G83" s="28"/>
      <c r="H83" s="28"/>
      <c r="I83" s="27"/>
      <c r="J83" s="27"/>
    </row>
    <row r="84" spans="1:10" ht="38" x14ac:dyDescent="0.25">
      <c r="A84" s="64"/>
      <c r="B84" s="66"/>
      <c r="C84" s="54" t="s">
        <v>288</v>
      </c>
      <c r="D84" s="130"/>
      <c r="E84" s="33">
        <f t="shared" ref="E84:E90" si="0">IF(ABS(D84)&gt;RUBRIC_SCALE,RUBRIC_SCALE,ABS(D84))</f>
        <v>0</v>
      </c>
      <c r="F84" s="33"/>
      <c r="G84" s="34"/>
      <c r="H84" s="34"/>
      <c r="I84" s="32"/>
      <c r="J84" s="90"/>
    </row>
    <row r="85" spans="1:10" ht="36" customHeight="1" x14ac:dyDescent="0.25">
      <c r="A85" s="64"/>
      <c r="B85" s="66"/>
      <c r="C85" s="54" t="s">
        <v>330</v>
      </c>
      <c r="D85" s="130"/>
      <c r="E85" s="33">
        <f t="shared" si="0"/>
        <v>0</v>
      </c>
      <c r="F85" s="33"/>
      <c r="G85" s="34"/>
      <c r="H85" s="34"/>
      <c r="I85" s="32"/>
      <c r="J85" s="90"/>
    </row>
    <row r="86" spans="1:10" ht="21" customHeight="1" x14ac:dyDescent="0.25">
      <c r="A86" s="64"/>
      <c r="B86" s="66"/>
      <c r="C86" s="54" t="s">
        <v>331</v>
      </c>
      <c r="D86" s="130"/>
      <c r="E86" s="33">
        <f t="shared" si="0"/>
        <v>0</v>
      </c>
      <c r="F86" s="33"/>
      <c r="G86" s="34"/>
      <c r="H86" s="34"/>
      <c r="I86" s="32"/>
      <c r="J86" s="90"/>
    </row>
    <row r="87" spans="1:10" ht="57" x14ac:dyDescent="0.25">
      <c r="A87" s="64"/>
      <c r="B87" s="66"/>
      <c r="C87" s="54" t="s">
        <v>332</v>
      </c>
      <c r="D87" s="130"/>
      <c r="E87" s="33">
        <f t="shared" si="0"/>
        <v>0</v>
      </c>
      <c r="F87" s="33"/>
      <c r="G87" s="34"/>
      <c r="H87" s="34"/>
      <c r="I87" s="32"/>
      <c r="J87" s="90"/>
    </row>
    <row r="88" spans="1:10" ht="38" x14ac:dyDescent="0.25">
      <c r="A88" s="64"/>
      <c r="B88" s="66"/>
      <c r="C88" s="54" t="s">
        <v>289</v>
      </c>
      <c r="D88" s="130"/>
      <c r="E88" s="33">
        <f t="shared" si="0"/>
        <v>0</v>
      </c>
      <c r="F88" s="33"/>
      <c r="G88" s="34"/>
      <c r="H88" s="34"/>
      <c r="I88" s="32"/>
      <c r="J88" s="90"/>
    </row>
    <row r="89" spans="1:10" ht="38" x14ac:dyDescent="0.25">
      <c r="A89" s="64"/>
      <c r="B89" s="66"/>
      <c r="C89" s="54" t="s">
        <v>333</v>
      </c>
      <c r="D89" s="130"/>
      <c r="E89" s="33">
        <f t="shared" si="0"/>
        <v>0</v>
      </c>
      <c r="F89" s="33"/>
      <c r="G89" s="34"/>
      <c r="H89" s="34"/>
      <c r="I89" s="32"/>
      <c r="J89" s="90"/>
    </row>
    <row r="90" spans="1:10" x14ac:dyDescent="0.25">
      <c r="A90" s="64"/>
      <c r="B90" s="66"/>
      <c r="C90" s="54" t="s">
        <v>290</v>
      </c>
      <c r="D90" s="130"/>
      <c r="E90" s="33">
        <f t="shared" si="0"/>
        <v>0</v>
      </c>
      <c r="F90" s="33"/>
      <c r="G90" s="34"/>
      <c r="H90" s="34"/>
      <c r="I90" s="32"/>
      <c r="J90" s="90"/>
    </row>
    <row r="91" spans="1:10" ht="20" x14ac:dyDescent="0.25">
      <c r="A91" s="64"/>
      <c r="B91" s="65" t="s">
        <v>291</v>
      </c>
      <c r="C91" s="52"/>
      <c r="D91" s="129"/>
      <c r="E91" s="27"/>
      <c r="F91" s="28"/>
      <c r="G91" s="28"/>
      <c r="H91" s="28"/>
      <c r="I91" s="27"/>
      <c r="J91" s="27"/>
    </row>
    <row r="92" spans="1:10" ht="38" x14ac:dyDescent="0.25">
      <c r="A92" s="64"/>
      <c r="B92" s="66"/>
      <c r="C92" s="53" t="s">
        <v>294</v>
      </c>
      <c r="D92" s="130"/>
      <c r="E92" s="33">
        <f>IF(ABS(D92)&gt;RUBRIC_SCALE,RUBRIC_SCALE,ABS(D92))</f>
        <v>0</v>
      </c>
      <c r="F92" s="33"/>
      <c r="G92" s="34"/>
      <c r="H92" s="34"/>
      <c r="I92" s="32"/>
      <c r="J92" s="90"/>
    </row>
    <row r="93" spans="1:10" ht="57" x14ac:dyDescent="0.25">
      <c r="A93" s="64"/>
      <c r="B93" s="66"/>
      <c r="C93" s="53" t="s">
        <v>334</v>
      </c>
      <c r="D93" s="130"/>
      <c r="E93" s="33">
        <f>IF(ABS(D93)&gt;RUBRIC_SCALE,RUBRIC_SCALE,ABS(D93))</f>
        <v>0</v>
      </c>
      <c r="F93" s="33"/>
      <c r="G93" s="34"/>
      <c r="H93" s="34"/>
      <c r="I93" s="32"/>
      <c r="J93" s="90"/>
    </row>
    <row r="94" spans="1:10" ht="20" x14ac:dyDescent="0.25">
      <c r="A94" s="64"/>
      <c r="B94" s="65" t="s">
        <v>292</v>
      </c>
      <c r="C94" s="52"/>
      <c r="D94" s="129"/>
      <c r="E94" s="27"/>
      <c r="F94" s="28"/>
      <c r="G94" s="28"/>
      <c r="H94" s="28"/>
      <c r="I94" s="27"/>
      <c r="J94" s="27"/>
    </row>
    <row r="95" spans="1:10" x14ac:dyDescent="0.25">
      <c r="A95" s="64"/>
      <c r="B95" s="66"/>
      <c r="C95" s="53" t="s">
        <v>335</v>
      </c>
      <c r="D95" s="130"/>
      <c r="E95" s="33">
        <f>IF(ABS(D95)&gt;RUBRIC_SCALE,RUBRIC_SCALE,ABS(D95))</f>
        <v>0</v>
      </c>
      <c r="F95" s="33"/>
      <c r="G95" s="34"/>
      <c r="H95" s="34"/>
      <c r="I95" s="32"/>
      <c r="J95" s="90"/>
    </row>
    <row r="96" spans="1:10" x14ac:dyDescent="0.25">
      <c r="A96" s="64"/>
      <c r="B96" s="66"/>
      <c r="C96" s="55" t="s">
        <v>295</v>
      </c>
      <c r="D96" s="130"/>
      <c r="E96" s="33">
        <f>IF(ABS(D96)&gt;RUBRIC_SCALE,RUBRIC_SCALE,ABS(D96))</f>
        <v>0</v>
      </c>
      <c r="F96" s="33"/>
      <c r="G96" s="34"/>
      <c r="H96" s="34"/>
      <c r="I96" s="32"/>
      <c r="J96" s="90"/>
    </row>
    <row r="97" spans="1:10" ht="20" x14ac:dyDescent="0.25">
      <c r="A97" s="64"/>
      <c r="B97" s="65" t="s">
        <v>293</v>
      </c>
      <c r="C97" s="52"/>
      <c r="D97" s="129"/>
      <c r="E97" s="27"/>
      <c r="F97" s="28"/>
      <c r="G97" s="28"/>
      <c r="H97" s="28"/>
      <c r="I97" s="27"/>
      <c r="J97" s="27"/>
    </row>
    <row r="98" spans="1:10" x14ac:dyDescent="0.25">
      <c r="A98" s="64"/>
      <c r="B98" s="66"/>
      <c r="C98" s="54" t="s">
        <v>296</v>
      </c>
      <c r="D98" s="130"/>
      <c r="E98" s="33">
        <f>IF(ABS(D98)&gt;RUBRIC_SCALE,RUBRIC_SCALE,ABS(D98))</f>
        <v>0</v>
      </c>
      <c r="F98" s="33"/>
      <c r="G98" s="34"/>
      <c r="H98" s="34"/>
      <c r="I98" s="32"/>
      <c r="J98" s="90"/>
    </row>
    <row r="99" spans="1:10" ht="38" x14ac:dyDescent="0.25">
      <c r="A99" s="64"/>
      <c r="B99" s="66"/>
      <c r="C99" s="54" t="s">
        <v>297</v>
      </c>
      <c r="D99" s="130"/>
      <c r="E99" s="33">
        <f>IF(ABS(D99)&gt;RUBRIC_SCALE,RUBRIC_SCALE,ABS(D99))</f>
        <v>0</v>
      </c>
      <c r="F99" s="33"/>
      <c r="G99" s="34"/>
      <c r="H99" s="34"/>
      <c r="I99" s="32"/>
      <c r="J99" s="90"/>
    </row>
    <row r="100" spans="1:10" ht="38" x14ac:dyDescent="0.25">
      <c r="A100" s="64"/>
      <c r="B100" s="66"/>
      <c r="C100" s="54" t="s">
        <v>298</v>
      </c>
      <c r="D100" s="130"/>
      <c r="E100" s="33">
        <f>IF(ABS(D100)&gt;RUBRIC_SCALE,RUBRIC_SCALE,ABS(D100))</f>
        <v>0</v>
      </c>
      <c r="F100" s="33"/>
      <c r="G100" s="34"/>
      <c r="H100" s="34"/>
      <c r="I100" s="32"/>
      <c r="J100" s="90"/>
    </row>
    <row r="101" spans="1:10" ht="38" x14ac:dyDescent="0.25">
      <c r="A101" s="64"/>
      <c r="B101" s="66"/>
      <c r="C101" s="55" t="s">
        <v>299</v>
      </c>
      <c r="D101" s="130"/>
      <c r="E101" s="33">
        <f>IF(ABS(D101)&gt;RUBRIC_SCALE,RUBRIC_SCALE,ABS(D101))</f>
        <v>0</v>
      </c>
      <c r="F101" s="33"/>
      <c r="G101" s="34"/>
      <c r="H101" s="34"/>
      <c r="I101" s="32"/>
      <c r="J101" s="90"/>
    </row>
    <row r="102" spans="1:10" ht="15" customHeight="1" thickBot="1" x14ac:dyDescent="0.25">
      <c r="A102" s="60"/>
      <c r="B102" s="60"/>
      <c r="C102" s="60"/>
      <c r="D102" s="131"/>
      <c r="E102" s="36"/>
      <c r="F102" s="37"/>
      <c r="G102" s="38"/>
      <c r="H102" s="38"/>
      <c r="I102" s="37"/>
      <c r="J102" s="91"/>
    </row>
    <row r="103" spans="1:10" ht="30" customHeight="1" thickBot="1" x14ac:dyDescent="0.25">
      <c r="A103" s="61"/>
      <c r="B103" s="61"/>
      <c r="C103" s="61"/>
      <c r="D103" s="132"/>
      <c r="E103" s="74">
        <f>SUM(E16:E101)/2</f>
        <v>0</v>
      </c>
      <c r="F103" s="74">
        <f>SUM(F7:F101)</f>
        <v>256</v>
      </c>
      <c r="G103" s="75"/>
      <c r="H103" s="75">
        <f>SUM(H7:H101)</f>
        <v>1</v>
      </c>
      <c r="I103" s="138">
        <f>SUM(I7:I101)</f>
        <v>0</v>
      </c>
      <c r="J103" s="92" t="s">
        <v>29</v>
      </c>
    </row>
    <row r="104" spans="1:10" ht="66" x14ac:dyDescent="0.2">
      <c r="A104" s="61"/>
      <c r="B104" s="61"/>
      <c r="C104" s="61"/>
      <c r="D104" s="132"/>
      <c r="E104" s="121" t="s">
        <v>26</v>
      </c>
      <c r="F104" s="121" t="s">
        <v>30</v>
      </c>
      <c r="G104" s="122"/>
      <c r="H104" s="122" t="s">
        <v>31</v>
      </c>
      <c r="I104" s="61"/>
      <c r="J104" s="61"/>
    </row>
    <row r="105" spans="1:10" ht="15" customHeight="1" x14ac:dyDescent="0.2">
      <c r="A105" s="60"/>
      <c r="B105" s="60"/>
      <c r="C105" s="60"/>
      <c r="D105" s="133"/>
      <c r="E105" s="36"/>
      <c r="F105" s="37"/>
      <c r="G105" s="38"/>
      <c r="H105" s="38"/>
      <c r="I105" s="37"/>
      <c r="J105" s="91"/>
    </row>
    <row r="106" spans="1:10" ht="30" customHeight="1" thickBot="1" x14ac:dyDescent="0.25">
      <c r="A106" s="61"/>
      <c r="B106" s="61"/>
      <c r="C106" s="61"/>
      <c r="D106" s="132"/>
      <c r="E106" s="41"/>
      <c r="F106" s="42"/>
      <c r="G106" s="39"/>
      <c r="H106" s="39" t="s">
        <v>28</v>
      </c>
      <c r="I106" s="43"/>
      <c r="J106" s="106"/>
    </row>
    <row r="107" spans="1:10" ht="36" customHeight="1" thickBot="1" x14ac:dyDescent="0.25">
      <c r="A107" s="52" t="s">
        <v>305</v>
      </c>
      <c r="B107" s="52"/>
      <c r="C107" s="52"/>
      <c r="D107" s="129" t="s">
        <v>35</v>
      </c>
      <c r="E107" s="85">
        <f>SUM(E108:E110)</f>
        <v>0</v>
      </c>
      <c r="F107" s="35">
        <f>4*ROWS(D108:D110)</f>
        <v>12</v>
      </c>
      <c r="G107" s="44"/>
      <c r="H107" s="76">
        <v>1</v>
      </c>
      <c r="I107" s="139">
        <f>E107*H107</f>
        <v>0</v>
      </c>
      <c r="J107" s="107" t="s">
        <v>32</v>
      </c>
    </row>
    <row r="108" spans="1:10" ht="38" x14ac:dyDescent="0.25">
      <c r="A108" s="64"/>
      <c r="B108" s="66"/>
      <c r="C108" s="53" t="s">
        <v>336</v>
      </c>
      <c r="D108" s="130"/>
      <c r="E108" s="33">
        <f>IF(ABS(D108)&gt;RUBRIC_SCALE,RUBRIC_SCALE,ABS(D108))</f>
        <v>0</v>
      </c>
      <c r="F108" s="45"/>
      <c r="G108" s="46"/>
      <c r="H108" s="46"/>
      <c r="I108" s="45"/>
      <c r="J108" s="90"/>
    </row>
    <row r="109" spans="1:10" ht="57" x14ac:dyDescent="0.25">
      <c r="A109" s="64"/>
      <c r="B109" s="66"/>
      <c r="C109" s="53" t="s">
        <v>300</v>
      </c>
      <c r="D109" s="130"/>
      <c r="E109" s="33">
        <f>IF(ABS(D109)&gt;RUBRIC_SCALE,RUBRIC_SCALE,ABS(D109))</f>
        <v>0</v>
      </c>
      <c r="F109" s="45"/>
      <c r="G109" s="46"/>
      <c r="H109" s="46"/>
      <c r="I109" s="45"/>
      <c r="J109" s="90"/>
    </row>
    <row r="110" spans="1:10" ht="39" thickBot="1" x14ac:dyDescent="0.3">
      <c r="A110" s="64"/>
      <c r="B110" s="66"/>
      <c r="C110" s="54" t="s">
        <v>301</v>
      </c>
      <c r="D110" s="130"/>
      <c r="E110" s="33">
        <f>IF(ABS(D110)&gt;RUBRIC_SCALE,RUBRIC_SCALE,ABS(D110))</f>
        <v>0</v>
      </c>
      <c r="F110" s="45"/>
      <c r="G110" s="46"/>
      <c r="H110" s="46"/>
      <c r="I110" s="45"/>
      <c r="J110" s="90"/>
    </row>
    <row r="111" spans="1:10" ht="36" customHeight="1" thickBot="1" x14ac:dyDescent="0.25">
      <c r="A111" s="52" t="s">
        <v>306</v>
      </c>
      <c r="B111" s="52"/>
      <c r="C111" s="52"/>
      <c r="D111" s="129" t="s">
        <v>35</v>
      </c>
      <c r="E111" s="85">
        <f>SUM(E112:E114)</f>
        <v>0</v>
      </c>
      <c r="F111" s="35">
        <f>4*ROWS(D112:D114)</f>
        <v>12</v>
      </c>
      <c r="G111" s="44"/>
      <c r="H111" s="76">
        <v>1</v>
      </c>
      <c r="I111" s="139">
        <f>(-1)*E111*H111</f>
        <v>0</v>
      </c>
      <c r="J111" s="107" t="s">
        <v>33</v>
      </c>
    </row>
    <row r="112" spans="1:10" ht="57" x14ac:dyDescent="0.25">
      <c r="A112" s="64"/>
      <c r="B112" s="66"/>
      <c r="C112" s="53" t="s">
        <v>302</v>
      </c>
      <c r="D112" s="124"/>
      <c r="E112" s="33">
        <f>IF(ABS(D112)&gt;RUBRIC_SCALE,RUBRIC_SCALE,ABS(D112))</f>
        <v>0</v>
      </c>
      <c r="F112" s="45"/>
      <c r="G112" s="46"/>
      <c r="H112" s="46"/>
      <c r="I112" s="45"/>
      <c r="J112" s="90"/>
    </row>
    <row r="113" spans="1:11" ht="38" x14ac:dyDescent="0.25">
      <c r="A113" s="64"/>
      <c r="B113" s="66"/>
      <c r="C113" s="53" t="s">
        <v>303</v>
      </c>
      <c r="D113" s="124"/>
      <c r="E113" s="33">
        <f>IF(ABS(D113)&gt;RUBRIC_SCALE,RUBRIC_SCALE,ABS(D113))</f>
        <v>0</v>
      </c>
      <c r="F113" s="45"/>
      <c r="G113" s="46"/>
      <c r="H113" s="46"/>
      <c r="I113" s="45"/>
      <c r="J113" s="90"/>
    </row>
    <row r="114" spans="1:11" ht="38" x14ac:dyDescent="0.25">
      <c r="A114" s="64"/>
      <c r="B114" s="66"/>
      <c r="C114" s="53" t="s">
        <v>304</v>
      </c>
      <c r="D114" s="130"/>
      <c r="E114" s="33">
        <f>IF(ABS(D114)&gt;RUBRIC_SCALE,RUBRIC_SCALE,ABS(D114))</f>
        <v>0</v>
      </c>
      <c r="F114" s="45"/>
      <c r="G114" s="46"/>
      <c r="H114" s="46"/>
      <c r="I114" s="45"/>
      <c r="J114" s="90"/>
    </row>
    <row r="115" spans="1:11" thickBot="1" x14ac:dyDescent="0.3">
      <c r="A115" s="69"/>
      <c r="B115" s="70"/>
      <c r="C115" s="62"/>
      <c r="D115" s="134"/>
      <c r="E115" s="1"/>
      <c r="F115" s="1"/>
      <c r="G115" s="1"/>
      <c r="H115" s="1"/>
      <c r="I115" s="1"/>
      <c r="J115" s="108"/>
    </row>
    <row r="116" spans="1:11" ht="29" thickBot="1" x14ac:dyDescent="0.25">
      <c r="A116" s="87"/>
      <c r="B116" s="87"/>
      <c r="C116" s="87"/>
      <c r="D116" s="135"/>
      <c r="E116" s="87"/>
      <c r="F116" s="87"/>
      <c r="G116" s="87"/>
      <c r="H116" s="87"/>
      <c r="I116" s="140">
        <f>SUM(I103:I114)</f>
        <v>0</v>
      </c>
      <c r="J116" s="109" t="s">
        <v>34</v>
      </c>
    </row>
    <row r="117" spans="1:11" x14ac:dyDescent="0.25">
      <c r="A117" s="123" t="s">
        <v>38</v>
      </c>
      <c r="B117" s="87"/>
      <c r="C117" s="87"/>
      <c r="D117" s="135"/>
      <c r="E117" s="87"/>
      <c r="F117" s="87"/>
      <c r="G117" s="87"/>
      <c r="H117" s="87"/>
      <c r="I117" s="87"/>
      <c r="J117" s="110"/>
      <c r="K117" s="31"/>
    </row>
    <row r="118" spans="1:11" ht="40" customHeight="1" x14ac:dyDescent="0.2">
      <c r="A118" s="163"/>
      <c r="B118" s="163"/>
      <c r="C118" s="163"/>
      <c r="D118" s="163"/>
      <c r="E118" s="163"/>
      <c r="F118" s="163"/>
      <c r="G118" s="163"/>
      <c r="H118" s="163"/>
      <c r="I118" s="163"/>
      <c r="J118" s="163"/>
      <c r="K118" s="31"/>
    </row>
    <row r="119" spans="1:11" ht="40" customHeight="1" x14ac:dyDescent="0.2">
      <c r="A119" s="163"/>
      <c r="B119" s="163"/>
      <c r="C119" s="163"/>
      <c r="D119" s="163"/>
      <c r="E119" s="163"/>
      <c r="F119" s="163"/>
      <c r="G119" s="163"/>
      <c r="H119" s="163"/>
      <c r="I119" s="163"/>
      <c r="J119" s="163"/>
      <c r="K119" s="31"/>
    </row>
    <row r="120" spans="1:11" ht="40" customHeight="1" x14ac:dyDescent="0.2">
      <c r="A120" s="163"/>
      <c r="B120" s="163"/>
      <c r="C120" s="163"/>
      <c r="D120" s="163"/>
      <c r="E120" s="163"/>
      <c r="F120" s="163"/>
      <c r="G120" s="163"/>
      <c r="H120" s="163"/>
      <c r="I120" s="163"/>
      <c r="J120" s="163"/>
      <c r="K120" s="31"/>
    </row>
    <row r="121" spans="1:11" ht="40" customHeight="1" x14ac:dyDescent="0.2">
      <c r="A121" s="163"/>
      <c r="B121" s="163"/>
      <c r="C121" s="163"/>
      <c r="D121" s="163"/>
      <c r="E121" s="163"/>
      <c r="F121" s="163"/>
      <c r="G121" s="163"/>
      <c r="H121" s="163"/>
      <c r="I121" s="163"/>
      <c r="J121" s="163"/>
      <c r="K121" s="31"/>
    </row>
    <row r="122" spans="1:11" ht="40" customHeight="1" x14ac:dyDescent="0.2">
      <c r="A122" s="164"/>
      <c r="B122" s="164"/>
      <c r="C122" s="164"/>
      <c r="D122" s="164"/>
      <c r="E122" s="164"/>
      <c r="F122" s="164"/>
      <c r="G122" s="164"/>
      <c r="H122" s="164"/>
      <c r="I122" s="164"/>
      <c r="J122" s="164"/>
      <c r="K122" s="31"/>
    </row>
    <row r="123" spans="1:11" ht="40" customHeight="1" x14ac:dyDescent="0.2">
      <c r="A123" s="165"/>
      <c r="B123" s="165"/>
      <c r="C123" s="165"/>
      <c r="D123" s="165"/>
      <c r="E123" s="165"/>
      <c r="F123" s="165"/>
      <c r="G123" s="165"/>
      <c r="H123" s="165"/>
      <c r="I123" s="165"/>
      <c r="J123" s="165"/>
      <c r="K123" s="31"/>
    </row>
    <row r="124" spans="1:11" ht="40" customHeight="1" x14ac:dyDescent="0.2">
      <c r="A124" s="165"/>
      <c r="B124" s="165"/>
      <c r="C124" s="165"/>
      <c r="D124" s="165"/>
      <c r="E124" s="165"/>
      <c r="F124" s="165"/>
      <c r="G124" s="165"/>
      <c r="H124" s="165"/>
      <c r="I124" s="165"/>
      <c r="J124" s="165"/>
      <c r="K124" s="31"/>
    </row>
    <row r="125" spans="1:11" ht="40" customHeight="1" x14ac:dyDescent="0.2">
      <c r="A125" s="165"/>
      <c r="B125" s="165"/>
      <c r="C125" s="165"/>
      <c r="D125" s="165"/>
      <c r="E125" s="165"/>
      <c r="F125" s="165"/>
      <c r="G125" s="165"/>
      <c r="H125" s="165"/>
      <c r="I125" s="165"/>
      <c r="J125" s="165"/>
      <c r="K125" s="31"/>
    </row>
    <row r="126" spans="1:11" ht="40" customHeight="1" x14ac:dyDescent="0.2">
      <c r="A126" s="165"/>
      <c r="B126" s="165"/>
      <c r="C126" s="165"/>
      <c r="D126" s="165"/>
      <c r="E126" s="165"/>
      <c r="F126" s="165"/>
      <c r="G126" s="165"/>
      <c r="H126" s="165"/>
      <c r="I126" s="165"/>
      <c r="J126" s="165"/>
      <c r="K126" s="31"/>
    </row>
    <row r="127" spans="1:11" ht="40" customHeight="1" x14ac:dyDescent="0.2">
      <c r="A127" s="165"/>
      <c r="B127" s="165"/>
      <c r="C127" s="165"/>
      <c r="D127" s="165"/>
      <c r="E127" s="165"/>
      <c r="F127" s="165"/>
      <c r="G127" s="165"/>
      <c r="H127" s="165"/>
      <c r="I127" s="165"/>
      <c r="J127" s="165"/>
      <c r="K127" s="31"/>
    </row>
    <row r="128" spans="1:11" ht="20" x14ac:dyDescent="0.2">
      <c r="A128" s="87"/>
      <c r="B128" s="87"/>
      <c r="C128" s="87"/>
      <c r="D128" s="135"/>
      <c r="E128" s="87"/>
      <c r="F128" s="87"/>
      <c r="G128" s="87"/>
      <c r="H128" s="87"/>
      <c r="I128" s="87"/>
      <c r="J128" s="110"/>
      <c r="K128" s="31"/>
    </row>
    <row r="130" spans="3:10" x14ac:dyDescent="0.25">
      <c r="C130" s="88"/>
    </row>
    <row r="133" spans="3:10" x14ac:dyDescent="0.25">
      <c r="E133" s="2"/>
      <c r="F133" s="2"/>
      <c r="G133" s="2"/>
      <c r="H133" s="2"/>
      <c r="I133" s="40"/>
      <c r="J133" s="105"/>
    </row>
    <row r="134" spans="3:10" x14ac:dyDescent="0.25">
      <c r="E134" s="2"/>
      <c r="F134" s="2"/>
      <c r="G134" s="2"/>
      <c r="H134" s="2"/>
      <c r="I134" s="40"/>
      <c r="J134" s="105"/>
    </row>
    <row r="135" spans="3:10" x14ac:dyDescent="0.25">
      <c r="E135" s="2"/>
      <c r="F135" s="2"/>
      <c r="G135" s="2"/>
      <c r="H135" s="2"/>
      <c r="J135" s="105"/>
    </row>
    <row r="136" spans="3:10" x14ac:dyDescent="0.25">
      <c r="E136" s="40"/>
      <c r="F136" s="48"/>
      <c r="G136" s="49"/>
      <c r="H136" s="49"/>
      <c r="J136" s="105"/>
    </row>
    <row r="137" spans="3:10" x14ac:dyDescent="0.25">
      <c r="J137" s="105"/>
    </row>
    <row r="138" spans="3:10" x14ac:dyDescent="0.25">
      <c r="J138" s="105"/>
    </row>
    <row r="139" spans="3:10" x14ac:dyDescent="0.25">
      <c r="J139" s="105"/>
    </row>
    <row r="140" spans="3:10" x14ac:dyDescent="0.25">
      <c r="J140" s="105"/>
    </row>
    <row r="141" spans="3:10" x14ac:dyDescent="0.25">
      <c r="J141" s="105"/>
    </row>
    <row r="142" spans="3:10" x14ac:dyDescent="0.25">
      <c r="J142" s="105"/>
    </row>
    <row r="143" spans="3:10" x14ac:dyDescent="0.25">
      <c r="J143" s="105"/>
    </row>
    <row r="144" spans="3:10" x14ac:dyDescent="0.25">
      <c r="J144" s="105"/>
    </row>
    <row r="145" spans="10:10" x14ac:dyDescent="0.25">
      <c r="J145" s="105"/>
    </row>
    <row r="146" spans="10:10" x14ac:dyDescent="0.25">
      <c r="J146" s="105"/>
    </row>
    <row r="147" spans="10:10" x14ac:dyDescent="0.25">
      <c r="J147" s="105"/>
    </row>
    <row r="148" spans="10:10" x14ac:dyDescent="0.25">
      <c r="J148" s="105"/>
    </row>
    <row r="149" spans="10:10" x14ac:dyDescent="0.25">
      <c r="J149" s="105"/>
    </row>
    <row r="150" spans="10:10" x14ac:dyDescent="0.25">
      <c r="J150" s="105"/>
    </row>
    <row r="151" spans="10:10" x14ac:dyDescent="0.25">
      <c r="J151" s="105"/>
    </row>
    <row r="152" spans="10:10" x14ac:dyDescent="0.25">
      <c r="J152" s="105"/>
    </row>
    <row r="153" spans="10:10" x14ac:dyDescent="0.25">
      <c r="J153" s="105"/>
    </row>
    <row r="154" spans="10:10" x14ac:dyDescent="0.25">
      <c r="J154" s="105"/>
    </row>
    <row r="155" spans="10:10" x14ac:dyDescent="0.25">
      <c r="J155" s="105"/>
    </row>
    <row r="156" spans="10:10" x14ac:dyDescent="0.25">
      <c r="J156" s="105"/>
    </row>
    <row r="157" spans="10:10" x14ac:dyDescent="0.25">
      <c r="J157" s="105"/>
    </row>
    <row r="158" spans="10:10" x14ac:dyDescent="0.25">
      <c r="J158" s="105"/>
    </row>
    <row r="159" spans="10:10" x14ac:dyDescent="0.25">
      <c r="J159" s="105"/>
    </row>
    <row r="160" spans="10:10" x14ac:dyDescent="0.25">
      <c r="J160" s="105"/>
    </row>
    <row r="161" spans="10:10" x14ac:dyDescent="0.25">
      <c r="J161" s="105"/>
    </row>
    <row r="162" spans="10:10" x14ac:dyDescent="0.25">
      <c r="J162" s="105"/>
    </row>
    <row r="163" spans="10:10" x14ac:dyDescent="0.25">
      <c r="J163" s="105"/>
    </row>
    <row r="164" spans="10:10" x14ac:dyDescent="0.25">
      <c r="J164" s="105"/>
    </row>
    <row r="165" spans="10:10" x14ac:dyDescent="0.25">
      <c r="J165" s="105"/>
    </row>
    <row r="166" spans="10:10" x14ac:dyDescent="0.25">
      <c r="J166" s="105"/>
    </row>
    <row r="167" spans="10:10" x14ac:dyDescent="0.25">
      <c r="J167" s="105"/>
    </row>
    <row r="168" spans="10:10" x14ac:dyDescent="0.25">
      <c r="J168" s="105"/>
    </row>
    <row r="169" spans="10:10" x14ac:dyDescent="0.25">
      <c r="J169" s="105"/>
    </row>
    <row r="170" spans="10:10" x14ac:dyDescent="0.25">
      <c r="J170" s="105"/>
    </row>
    <row r="171" spans="10:10" x14ac:dyDescent="0.25">
      <c r="J171" s="105"/>
    </row>
    <row r="172" spans="10:10" x14ac:dyDescent="0.25">
      <c r="J172" s="105"/>
    </row>
    <row r="173" spans="10:10" x14ac:dyDescent="0.25">
      <c r="J173" s="105"/>
    </row>
    <row r="174" spans="10:10" x14ac:dyDescent="0.25">
      <c r="J174" s="105"/>
    </row>
    <row r="175" spans="10:10" x14ac:dyDescent="0.25">
      <c r="J175" s="105"/>
    </row>
    <row r="176" spans="10:10" x14ac:dyDescent="0.25">
      <c r="J176" s="105"/>
    </row>
    <row r="177" spans="10:10" x14ac:dyDescent="0.25">
      <c r="J177" s="105"/>
    </row>
    <row r="178" spans="10:10" x14ac:dyDescent="0.25">
      <c r="J178" s="105"/>
    </row>
    <row r="179" spans="10:10" x14ac:dyDescent="0.25">
      <c r="J179" s="105"/>
    </row>
    <row r="180" spans="10:10" x14ac:dyDescent="0.25">
      <c r="J180" s="105"/>
    </row>
    <row r="181" spans="10:10" x14ac:dyDescent="0.25">
      <c r="J181" s="105"/>
    </row>
    <row r="182" spans="10:10" x14ac:dyDescent="0.25">
      <c r="J182" s="105"/>
    </row>
    <row r="183" spans="10:10" x14ac:dyDescent="0.25">
      <c r="J183" s="105"/>
    </row>
    <row r="184" spans="10:10" x14ac:dyDescent="0.25">
      <c r="J184" s="105"/>
    </row>
    <row r="185" spans="10:10" x14ac:dyDescent="0.25">
      <c r="J185" s="105"/>
    </row>
    <row r="186" spans="10:10" x14ac:dyDescent="0.25">
      <c r="J186" s="105"/>
    </row>
    <row r="187" spans="10:10" x14ac:dyDescent="0.25">
      <c r="J187" s="105"/>
    </row>
    <row r="188" spans="10:10" x14ac:dyDescent="0.25">
      <c r="J188" s="105"/>
    </row>
    <row r="189" spans="10:10" x14ac:dyDescent="0.25">
      <c r="J189" s="105"/>
    </row>
    <row r="190" spans="10:10" x14ac:dyDescent="0.25">
      <c r="J190" s="105"/>
    </row>
    <row r="191" spans="10:10" x14ac:dyDescent="0.25">
      <c r="J191" s="105"/>
    </row>
    <row r="192" spans="10:10" x14ac:dyDescent="0.25">
      <c r="J192" s="105"/>
    </row>
    <row r="193" spans="10:10" x14ac:dyDescent="0.25">
      <c r="J193" s="105"/>
    </row>
    <row r="194" spans="10:10" x14ac:dyDescent="0.25">
      <c r="J194" s="105"/>
    </row>
    <row r="195" spans="10:10" x14ac:dyDescent="0.25">
      <c r="J195" s="105"/>
    </row>
    <row r="196" spans="10:10" x14ac:dyDescent="0.25">
      <c r="J196" s="105"/>
    </row>
    <row r="197" spans="10:10" x14ac:dyDescent="0.25">
      <c r="J197" s="105"/>
    </row>
    <row r="198" spans="10:10" x14ac:dyDescent="0.25">
      <c r="J198" s="105"/>
    </row>
    <row r="199" spans="10:10" x14ac:dyDescent="0.25">
      <c r="J199" s="105"/>
    </row>
    <row r="200" spans="10:10" x14ac:dyDescent="0.25">
      <c r="J200" s="105"/>
    </row>
    <row r="201" spans="10:10" x14ac:dyDescent="0.25">
      <c r="J201" s="105"/>
    </row>
    <row r="202" spans="10:10" x14ac:dyDescent="0.25">
      <c r="J202" s="105"/>
    </row>
    <row r="203" spans="10:10" x14ac:dyDescent="0.25">
      <c r="J203" s="105"/>
    </row>
    <row r="204" spans="10:10" x14ac:dyDescent="0.25">
      <c r="J204" s="105"/>
    </row>
    <row r="205" spans="10:10" x14ac:dyDescent="0.25">
      <c r="J205" s="105"/>
    </row>
    <row r="206" spans="10:10" x14ac:dyDescent="0.25">
      <c r="J206" s="105"/>
    </row>
    <row r="207" spans="10:10" x14ac:dyDescent="0.25">
      <c r="J207" s="105"/>
    </row>
    <row r="208" spans="10:10" x14ac:dyDescent="0.25">
      <c r="J208" s="105"/>
    </row>
    <row r="209" spans="10:10" x14ac:dyDescent="0.25">
      <c r="J209" s="105"/>
    </row>
    <row r="210" spans="10:10" x14ac:dyDescent="0.25">
      <c r="J210" s="105"/>
    </row>
    <row r="211" spans="10:10" x14ac:dyDescent="0.25">
      <c r="J211" s="105"/>
    </row>
    <row r="212" spans="10:10" x14ac:dyDescent="0.25">
      <c r="J212" s="105"/>
    </row>
    <row r="213" spans="10:10" x14ac:dyDescent="0.25">
      <c r="J213" s="105"/>
    </row>
    <row r="214" spans="10:10" x14ac:dyDescent="0.25">
      <c r="J214" s="105"/>
    </row>
    <row r="215" spans="10:10" x14ac:dyDescent="0.25">
      <c r="J215" s="105"/>
    </row>
    <row r="216" spans="10:10" x14ac:dyDescent="0.25">
      <c r="J216" s="105"/>
    </row>
    <row r="217" spans="10:10" x14ac:dyDescent="0.25">
      <c r="J217" s="105"/>
    </row>
    <row r="218" spans="10:10" x14ac:dyDescent="0.25">
      <c r="J218" s="105"/>
    </row>
    <row r="219" spans="10:10" x14ac:dyDescent="0.25">
      <c r="J219" s="105"/>
    </row>
    <row r="220" spans="10:10" x14ac:dyDescent="0.25">
      <c r="J220" s="105"/>
    </row>
    <row r="221" spans="10:10" x14ac:dyDescent="0.25">
      <c r="J221" s="105"/>
    </row>
    <row r="222" spans="10:10" x14ac:dyDescent="0.25">
      <c r="J222" s="105"/>
    </row>
    <row r="223" spans="10:10" x14ac:dyDescent="0.25">
      <c r="J223" s="105"/>
    </row>
    <row r="224" spans="10:10" x14ac:dyDescent="0.25">
      <c r="J224" s="105"/>
    </row>
    <row r="225" spans="10:10" x14ac:dyDescent="0.25">
      <c r="J225" s="105"/>
    </row>
    <row r="226" spans="10:10" x14ac:dyDescent="0.25">
      <c r="J226" s="105"/>
    </row>
    <row r="227" spans="10:10" x14ac:dyDescent="0.25">
      <c r="J227" s="105"/>
    </row>
    <row r="228" spans="10:10" x14ac:dyDescent="0.25">
      <c r="J228" s="105"/>
    </row>
    <row r="229" spans="10:10" x14ac:dyDescent="0.25">
      <c r="J229" s="105"/>
    </row>
    <row r="230" spans="10:10" x14ac:dyDescent="0.25">
      <c r="J230" s="105"/>
    </row>
    <row r="231" spans="10:10" x14ac:dyDescent="0.25">
      <c r="J231" s="105"/>
    </row>
    <row r="232" spans="10:10" x14ac:dyDescent="0.25">
      <c r="J232" s="105"/>
    </row>
    <row r="233" spans="10:10" x14ac:dyDescent="0.25">
      <c r="J233" s="105"/>
    </row>
    <row r="234" spans="10:10" x14ac:dyDescent="0.25">
      <c r="J234" s="105"/>
    </row>
    <row r="235" spans="10:10" x14ac:dyDescent="0.25">
      <c r="J235" s="105"/>
    </row>
    <row r="236" spans="10:10" x14ac:dyDescent="0.25">
      <c r="J236" s="105"/>
    </row>
    <row r="237" spans="10:10" x14ac:dyDescent="0.25">
      <c r="J237" s="105"/>
    </row>
    <row r="238" spans="10:10" x14ac:dyDescent="0.25">
      <c r="J238" s="105"/>
    </row>
    <row r="239" spans="10:10" x14ac:dyDescent="0.25">
      <c r="J239" s="105"/>
    </row>
    <row r="240" spans="10:10" x14ac:dyDescent="0.25">
      <c r="J240" s="105"/>
    </row>
    <row r="241" spans="10:10" x14ac:dyDescent="0.25">
      <c r="J241" s="105"/>
    </row>
    <row r="242" spans="10:10" x14ac:dyDescent="0.25">
      <c r="J242" s="105"/>
    </row>
    <row r="243" spans="10:10" x14ac:dyDescent="0.25">
      <c r="J243" s="105"/>
    </row>
    <row r="244" spans="10:10" x14ac:dyDescent="0.25">
      <c r="J244" s="105"/>
    </row>
    <row r="245" spans="10:10" x14ac:dyDescent="0.25">
      <c r="J245" s="105"/>
    </row>
    <row r="246" spans="10:10" x14ac:dyDescent="0.25">
      <c r="J246" s="105"/>
    </row>
    <row r="247" spans="10:10" x14ac:dyDescent="0.25">
      <c r="J247" s="105"/>
    </row>
    <row r="248" spans="10:10" x14ac:dyDescent="0.25">
      <c r="J248" s="105"/>
    </row>
    <row r="249" spans="10:10" x14ac:dyDescent="0.25">
      <c r="J249" s="105"/>
    </row>
    <row r="250" spans="10:10" x14ac:dyDescent="0.25">
      <c r="J250" s="105"/>
    </row>
    <row r="251" spans="10:10" x14ac:dyDescent="0.25">
      <c r="J251" s="105"/>
    </row>
    <row r="252" spans="10:10" x14ac:dyDescent="0.25">
      <c r="J252" s="105"/>
    </row>
    <row r="253" spans="10:10" x14ac:dyDescent="0.25">
      <c r="J253" s="105"/>
    </row>
    <row r="254" spans="10:10" x14ac:dyDescent="0.25">
      <c r="J254" s="105"/>
    </row>
    <row r="255" spans="10:10" x14ac:dyDescent="0.25">
      <c r="J255" s="105"/>
    </row>
    <row r="256" spans="10:10" x14ac:dyDescent="0.25">
      <c r="J256" s="105"/>
    </row>
    <row r="257" spans="10:10" x14ac:dyDescent="0.25">
      <c r="J257" s="105"/>
    </row>
    <row r="258" spans="10:10" x14ac:dyDescent="0.25">
      <c r="J258" s="105"/>
    </row>
    <row r="259" spans="10:10" x14ac:dyDescent="0.25">
      <c r="J259" s="105"/>
    </row>
    <row r="260" spans="10:10" x14ac:dyDescent="0.25">
      <c r="J260" s="105"/>
    </row>
    <row r="261" spans="10:10" x14ac:dyDescent="0.25">
      <c r="J261" s="105"/>
    </row>
    <row r="262" spans="10:10" x14ac:dyDescent="0.25">
      <c r="J262" s="105"/>
    </row>
    <row r="263" spans="10:10" x14ac:dyDescent="0.25">
      <c r="J263" s="105"/>
    </row>
    <row r="264" spans="10:10" x14ac:dyDescent="0.25">
      <c r="J264" s="105"/>
    </row>
    <row r="265" spans="10:10" x14ac:dyDescent="0.25">
      <c r="J265" s="105"/>
    </row>
    <row r="266" spans="10:10" x14ac:dyDescent="0.25">
      <c r="J266" s="105"/>
    </row>
    <row r="267" spans="10:10" x14ac:dyDescent="0.25">
      <c r="J267" s="105"/>
    </row>
    <row r="268" spans="10:10" x14ac:dyDescent="0.25">
      <c r="J268" s="105"/>
    </row>
    <row r="269" spans="10:10" x14ac:dyDescent="0.25">
      <c r="J269" s="105"/>
    </row>
  </sheetData>
  <sheetProtection formatCells="0" formatColumns="0" formatRows="0" selectLockedCells="1"/>
  <mergeCells count="5">
    <mergeCell ref="A118:J122"/>
    <mergeCell ref="A123:J127"/>
    <mergeCell ref="C4:I4"/>
    <mergeCell ref="A52:A53"/>
    <mergeCell ref="A45:A46"/>
  </mergeCells>
  <phoneticPr fontId="31" type="noConversion"/>
  <conditionalFormatting sqref="H103">
    <cfRule type="cellIs" dxfId="24" priority="3" operator="notEqual">
      <formula>1</formula>
    </cfRule>
  </conditionalFormatting>
  <conditionalFormatting sqref="F103">
    <cfRule type="cellIs" dxfId="23" priority="5" operator="lessThan">
      <formula>$E$103</formula>
    </cfRule>
  </conditionalFormatting>
  <conditionalFormatting sqref="E103">
    <cfRule type="cellIs" dxfId="22" priority="4" operator="greaterThan">
      <formula>$F$103</formula>
    </cfRule>
  </conditionalFormatting>
  <conditionalFormatting sqref="I103">
    <cfRule type="cellIs" dxfId="21" priority="2" operator="greaterThan">
      <formula>100</formula>
    </cfRule>
  </conditionalFormatting>
  <conditionalFormatting sqref="B3:B4">
    <cfRule type="expression" dxfId="20" priority="1">
      <formula>NOT(OR(AND(CompetitionClass="Explorer",LEFT(TeamNo,2)="Ex"),AND(CompetitionClass="Ranger",LEFT(TeamNo,3)="Rng"),ISBLANK($B$3:$B$4)))</formula>
    </cfRule>
  </conditionalFormatting>
  <dataValidations count="1">
    <dataValidation type="list" showErrorMessage="1" promptTitle="Competition Class" prompt="Please select competition class_x000a_Ranger or Explorer_x000a_" sqref="B3" xr:uid="{00000000-0002-0000-0100-000000000000}">
      <formula1>ClassList</formula1>
    </dataValidation>
  </dataValidations>
  <printOptions horizontalCentered="1" verticalCentered="1"/>
  <pageMargins left="0.25" right="0.25" top="0.75" bottom="0.75" header="0.3" footer="0.3"/>
  <pageSetup paperSize="5" scale="60" fitToHeight="0" orientation="landscape" r:id="rId1"/>
  <rowBreaks count="4" manualBreakCount="4">
    <brk id="32" max="9" man="1"/>
    <brk id="58" max="9" man="1"/>
    <brk id="82" max="9" man="1"/>
    <brk id="105"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1]!SpellCheckCell">
                <anchor moveWithCells="1" sizeWithCells="1">
                  <from>
                    <xdr:col>2</xdr:col>
                    <xdr:colOff>1511300</xdr:colOff>
                    <xdr:row>115</xdr:row>
                    <xdr:rowOff>114300</xdr:rowOff>
                  </from>
                  <to>
                    <xdr:col>2</xdr:col>
                    <xdr:colOff>3340100</xdr:colOff>
                    <xdr:row>116</xdr:row>
                    <xdr:rowOff>165100</xdr:rowOff>
                  </to>
                </anchor>
              </controlPr>
            </control>
          </mc:Choice>
        </mc:AlternateContent>
        <mc:AlternateContent xmlns:mc="http://schemas.openxmlformats.org/markup-compatibility/2006">
          <mc:Choice Requires="x14">
            <control shapeId="1027" r:id="rId5" name="Button 3">
              <controlPr defaultSize="0" print="0" autoFill="0" autoPict="0" macro="[1]!CheckScoresButton">
                <anchor moveWithCells="1" sizeWithCells="1">
                  <from>
                    <xdr:col>2</xdr:col>
                    <xdr:colOff>3619500</xdr:colOff>
                    <xdr:row>115</xdr:row>
                    <xdr:rowOff>114300</xdr:rowOff>
                  </from>
                  <to>
                    <xdr:col>3</xdr:col>
                    <xdr:colOff>1130300</xdr:colOff>
                    <xdr:row>116</xdr:row>
                    <xdr:rowOff>165100</xdr:rowOff>
                  </to>
                </anchor>
              </controlPr>
            </control>
          </mc:Choice>
        </mc:AlternateContent>
        <mc:AlternateContent xmlns:mc="http://schemas.openxmlformats.org/markup-compatibility/2006">
          <mc:Choice Requires="x14">
            <control shapeId="1028" r:id="rId6" name="Button 4">
              <controlPr defaultSize="0" print="0" autoFill="0" autoPict="0" macro="[1]!ResetCheckScores">
                <anchor moveWithCells="1" sizeWithCells="1">
                  <from>
                    <xdr:col>4</xdr:col>
                    <xdr:colOff>190500</xdr:colOff>
                    <xdr:row>115</xdr:row>
                    <xdr:rowOff>101600</xdr:rowOff>
                  </from>
                  <to>
                    <xdr:col>7</xdr:col>
                    <xdr:colOff>901700</xdr:colOff>
                    <xdr:row>116</xdr:row>
                    <xdr:rowOff>177800</xdr:rowOff>
                  </to>
                </anchor>
              </controlPr>
            </control>
          </mc:Choice>
        </mc:AlternateContent>
        <mc:AlternateContent xmlns:mc="http://schemas.openxmlformats.org/markup-compatibility/2006">
          <mc:Choice Requires="x14">
            <control shapeId="1030" r:id="rId7" name="Button 6">
              <controlPr defaultSize="0" print="0" autoFill="0" autoPict="0" macro="[1]!WIPSave">
                <anchor moveWithCells="1" sizeWithCells="1">
                  <from>
                    <xdr:col>3</xdr:col>
                    <xdr:colOff>381000</xdr:colOff>
                    <xdr:row>1</xdr:row>
                    <xdr:rowOff>101600</xdr:rowOff>
                  </from>
                  <to>
                    <xdr:col>5</xdr:col>
                    <xdr:colOff>393700</xdr:colOff>
                    <xdr:row>2</xdr:row>
                    <xdr:rowOff>241300</xdr:rowOff>
                  </to>
                </anchor>
              </controlPr>
            </control>
          </mc:Choice>
        </mc:AlternateContent>
        <mc:AlternateContent xmlns:mc="http://schemas.openxmlformats.org/markup-compatibility/2006">
          <mc:Choice Requires="x14">
            <control shapeId="1058" r:id="rId8" name="Button 34">
              <controlPr defaultSize="0" print="0" autoFill="0" autoPict="0" macro="[1]!FinishandSave">
                <anchor moveWithCells="1" sizeWithCells="1">
                  <from>
                    <xdr:col>1</xdr:col>
                    <xdr:colOff>1701800</xdr:colOff>
                    <xdr:row>115</xdr:row>
                    <xdr:rowOff>114300</xdr:rowOff>
                  </from>
                  <to>
                    <xdr:col>2</xdr:col>
                    <xdr:colOff>1244600</xdr:colOff>
                    <xdr:row>116</xdr:row>
                    <xdr:rowOff>152400</xdr:rowOff>
                  </to>
                </anchor>
              </controlPr>
            </control>
          </mc:Choice>
        </mc:AlternateContent>
        <mc:AlternateContent xmlns:mc="http://schemas.openxmlformats.org/markup-compatibility/2006">
          <mc:Choice Requires="x14">
            <control shapeId="1070" r:id="rId9" name="Button 46">
              <controlPr defaultSize="0" print="0" autoFill="0" autoPict="0" macro="[1]!WIPSave">
                <anchor moveWithCells="1" sizeWithCells="1">
                  <from>
                    <xdr:col>1</xdr:col>
                    <xdr:colOff>114300</xdr:colOff>
                    <xdr:row>115</xdr:row>
                    <xdr:rowOff>114300</xdr:rowOff>
                  </from>
                  <to>
                    <xdr:col>1</xdr:col>
                    <xdr:colOff>1435100</xdr:colOff>
                    <xdr:row>116</xdr:row>
                    <xdr:rowOff>165100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promptTitle="Team Number" prompt="Please pick which team you are judging_x000a_List filters off competition class" xr:uid="{00000000-0002-0000-0100-000001000000}">
          <x14:formula1>
            <xm:f>INDIRECT(TeamList!$O$4)</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15"/>
  <sheetViews>
    <sheetView view="pageLayout" zoomScaleSheetLayoutView="80" workbookViewId="0">
      <selection activeCell="C9" sqref="C9"/>
    </sheetView>
  </sheetViews>
  <sheetFormatPr baseColWidth="10" defaultColWidth="8.83203125" defaultRowHeight="15" x14ac:dyDescent="0.2"/>
  <cols>
    <col min="1" max="1" width="25.1640625" style="9" customWidth="1"/>
    <col min="2" max="2" width="25.33203125" style="9" customWidth="1"/>
    <col min="3" max="3" width="43.5" style="9" customWidth="1"/>
    <col min="4" max="4" width="8.83203125" style="9"/>
    <col min="5" max="5" width="4.5" customWidth="1"/>
    <col min="6" max="6" width="34.5" style="9" customWidth="1"/>
    <col min="7" max="7" width="36.1640625" style="9" customWidth="1"/>
    <col min="8" max="8" width="12.83203125" style="9" customWidth="1"/>
    <col min="9" max="9" width="8.83203125" style="9"/>
    <col min="10" max="10" width="32.5" style="9" customWidth="1"/>
    <col min="11" max="11" width="19" style="9" bestFit="1" customWidth="1"/>
    <col min="12" max="12" width="14.33203125" style="9" bestFit="1" customWidth="1"/>
  </cols>
  <sheetData>
    <row r="1" spans="1:8" ht="31" thickBot="1" x14ac:dyDescent="0.25">
      <c r="A1" s="3" t="s">
        <v>1</v>
      </c>
      <c r="B1" s="4" t="s">
        <v>2</v>
      </c>
      <c r="C1" s="4" t="s">
        <v>0</v>
      </c>
      <c r="D1" s="5" t="s">
        <v>3</v>
      </c>
      <c r="F1" s="3" t="s">
        <v>11</v>
      </c>
      <c r="G1" s="4" t="s">
        <v>12</v>
      </c>
      <c r="H1" s="5" t="s">
        <v>13</v>
      </c>
    </row>
    <row r="2" spans="1:8" ht="20.25" customHeight="1" thickBot="1" x14ac:dyDescent="0.25">
      <c r="A2" s="6"/>
      <c r="B2" s="7" t="s">
        <v>4</v>
      </c>
      <c r="C2" s="141" t="s">
        <v>5</v>
      </c>
      <c r="D2" s="10">
        <v>0</v>
      </c>
      <c r="F2" s="13" t="s">
        <v>16</v>
      </c>
      <c r="G2" s="14" t="s">
        <v>17</v>
      </c>
      <c r="H2" s="15">
        <v>0</v>
      </c>
    </row>
    <row r="3" spans="1:8" ht="81" thickBot="1" x14ac:dyDescent="0.25">
      <c r="A3" s="6"/>
      <c r="B3" s="7" t="s">
        <v>8</v>
      </c>
      <c r="C3" s="141" t="s">
        <v>178</v>
      </c>
      <c r="D3" s="10">
        <v>1</v>
      </c>
      <c r="F3" s="17" t="s">
        <v>18</v>
      </c>
      <c r="G3" s="7" t="s">
        <v>19</v>
      </c>
      <c r="H3" s="16">
        <v>1</v>
      </c>
    </row>
    <row r="4" spans="1:8" ht="70.5" customHeight="1" thickBot="1" x14ac:dyDescent="0.25">
      <c r="A4" s="6"/>
      <c r="B4" s="11" t="s">
        <v>6</v>
      </c>
      <c r="C4" s="142" t="s">
        <v>179</v>
      </c>
      <c r="D4" s="12">
        <v>2</v>
      </c>
      <c r="F4" s="6"/>
      <c r="G4" s="19" t="s">
        <v>24</v>
      </c>
      <c r="H4" s="18">
        <v>2</v>
      </c>
    </row>
    <row r="5" spans="1:8" ht="70.5" customHeight="1" thickBot="1" x14ac:dyDescent="0.25">
      <c r="A5" s="6"/>
      <c r="B5" s="11" t="s">
        <v>9</v>
      </c>
      <c r="C5" s="142" t="s">
        <v>180</v>
      </c>
      <c r="D5" s="12">
        <v>3</v>
      </c>
      <c r="F5" s="6"/>
      <c r="G5" s="14" t="s">
        <v>23</v>
      </c>
      <c r="H5" s="18">
        <v>3</v>
      </c>
    </row>
    <row r="6" spans="1:8" ht="52.5" customHeight="1" thickBot="1" x14ac:dyDescent="0.25">
      <c r="A6" s="8"/>
      <c r="B6" s="7" t="s">
        <v>10</v>
      </c>
      <c r="C6" s="141" t="s">
        <v>7</v>
      </c>
      <c r="D6" s="10">
        <v>4</v>
      </c>
      <c r="F6" s="20"/>
      <c r="G6" s="14" t="s">
        <v>21</v>
      </c>
      <c r="H6" s="18">
        <v>4</v>
      </c>
    </row>
    <row r="7" spans="1:8" ht="16" thickBot="1" x14ac:dyDescent="0.25">
      <c r="H7" s="22"/>
    </row>
    <row r="8" spans="1:8" ht="47.25" customHeight="1" thickBot="1" x14ac:dyDescent="0.25">
      <c r="F8" s="3" t="s">
        <v>14</v>
      </c>
      <c r="G8" s="4" t="s">
        <v>12</v>
      </c>
      <c r="H8" s="21" t="s">
        <v>15</v>
      </c>
    </row>
    <row r="9" spans="1:8" ht="20.25" customHeight="1" thickBot="1" x14ac:dyDescent="0.25">
      <c r="F9" s="13" t="s">
        <v>16</v>
      </c>
      <c r="G9" s="7" t="s">
        <v>17</v>
      </c>
      <c r="H9" s="16">
        <v>0</v>
      </c>
    </row>
    <row r="10" spans="1:8" ht="46.5" customHeight="1" thickBot="1" x14ac:dyDescent="0.25">
      <c r="F10" s="17" t="s">
        <v>20</v>
      </c>
      <c r="G10" s="7" t="s">
        <v>19</v>
      </c>
      <c r="H10" s="16">
        <v>1</v>
      </c>
    </row>
    <row r="11" spans="1:8" ht="46.5" customHeight="1" thickBot="1" x14ac:dyDescent="0.25">
      <c r="F11" s="6"/>
      <c r="G11" s="19" t="s">
        <v>24</v>
      </c>
      <c r="H11" s="18">
        <v>2</v>
      </c>
    </row>
    <row r="12" spans="1:8" ht="46.5" customHeight="1" thickBot="1" x14ac:dyDescent="0.25">
      <c r="F12" s="6"/>
      <c r="G12" s="14" t="s">
        <v>25</v>
      </c>
      <c r="H12" s="18">
        <v>3</v>
      </c>
    </row>
    <row r="13" spans="1:8" ht="46.5" customHeight="1" thickBot="1" x14ac:dyDescent="0.25">
      <c r="F13" s="20"/>
      <c r="G13" s="14" t="s">
        <v>22</v>
      </c>
      <c r="H13" s="18">
        <v>4</v>
      </c>
    </row>
    <row r="14" spans="1:8" x14ac:dyDescent="0.2">
      <c r="A14" s="9" t="s">
        <v>36</v>
      </c>
      <c r="B14" s="9">
        <v>100</v>
      </c>
    </row>
    <row r="15" spans="1:8" x14ac:dyDescent="0.2">
      <c r="A15" s="9" t="s">
        <v>37</v>
      </c>
      <c r="B15" s="9">
        <v>4</v>
      </c>
    </row>
  </sheetData>
  <sheetProtection formatCells="0" formatColumns="0" formatRows="0" selectLockedCells="1"/>
  <phoneticPr fontId="31" type="noConversion"/>
  <pageMargins left="0.7" right="0.7" top="0.75" bottom="0.75" header="0.3" footer="0.3"/>
  <pageSetup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41"/>
  <sheetViews>
    <sheetView workbookViewId="0">
      <selection activeCell="G2" sqref="G2"/>
    </sheetView>
  </sheetViews>
  <sheetFormatPr baseColWidth="10" defaultColWidth="8.83203125" defaultRowHeight="15" x14ac:dyDescent="0.2"/>
  <cols>
    <col min="1" max="1" width="15.6640625" style="95" customWidth="1"/>
    <col min="2" max="2" width="56.33203125" style="95" bestFit="1" customWidth="1"/>
    <col min="3" max="3" width="8.83203125" style="94"/>
    <col min="4" max="4" width="15.6640625" style="95" customWidth="1"/>
    <col min="5" max="5" width="54.5" style="95" bestFit="1" customWidth="1"/>
    <col min="6" max="6" width="8.83203125" style="94"/>
    <col min="7" max="7" width="23.33203125" style="95" customWidth="1"/>
    <col min="8" max="8" width="3.6640625" style="115" customWidth="1"/>
    <col min="9" max="9" width="3.6640625" style="116" customWidth="1"/>
    <col min="10" max="10" width="24" style="94" customWidth="1"/>
    <col min="11" max="11" width="3.6640625" customWidth="1"/>
    <col min="12" max="12" width="25.33203125" style="94" customWidth="1"/>
    <col min="13" max="13" width="3.6640625" style="116" customWidth="1"/>
    <col min="14" max="14" width="8.83203125" style="115"/>
    <col min="15" max="15" width="14.6640625" style="94" bestFit="1" customWidth="1"/>
    <col min="16" max="16384" width="8.83203125" style="94"/>
  </cols>
  <sheetData>
    <row r="1" spans="1:15" ht="16" thickBot="1" x14ac:dyDescent="0.25">
      <c r="A1" s="96" t="s">
        <v>91</v>
      </c>
      <c r="B1" s="96" t="s">
        <v>92</v>
      </c>
      <c r="D1" s="96" t="s">
        <v>91</v>
      </c>
      <c r="E1" s="96" t="s">
        <v>92</v>
      </c>
      <c r="G1" s="100" t="s">
        <v>173</v>
      </c>
      <c r="J1" s="94" t="s">
        <v>174</v>
      </c>
    </row>
    <row r="2" spans="1:15" ht="15" customHeight="1" x14ac:dyDescent="0.2">
      <c r="A2" s="97" t="s">
        <v>66</v>
      </c>
      <c r="B2" s="97" t="s">
        <v>41</v>
      </c>
      <c r="D2" s="98" t="s">
        <v>93</v>
      </c>
      <c r="E2" s="98" t="s">
        <v>94</v>
      </c>
      <c r="G2" s="95" t="s">
        <v>39</v>
      </c>
      <c r="L2" s="114" t="s">
        <v>176</v>
      </c>
      <c r="M2" s="117"/>
    </row>
    <row r="3" spans="1:15" x14ac:dyDescent="0.2">
      <c r="A3" s="98" t="s">
        <v>73</v>
      </c>
      <c r="B3" s="98" t="s">
        <v>50</v>
      </c>
      <c r="D3" s="97" t="s">
        <v>109</v>
      </c>
      <c r="E3" s="97" t="s">
        <v>96</v>
      </c>
      <c r="G3" s="95" t="s">
        <v>40</v>
      </c>
      <c r="L3" s="168" t="s">
        <v>177</v>
      </c>
      <c r="M3" s="118"/>
      <c r="O3" s="112" t="s">
        <v>175</v>
      </c>
    </row>
    <row r="4" spans="1:15" x14ac:dyDescent="0.2">
      <c r="A4" s="97" t="s">
        <v>79</v>
      </c>
      <c r="B4" s="97" t="s">
        <v>56</v>
      </c>
      <c r="D4" s="98" t="s">
        <v>125</v>
      </c>
      <c r="E4" s="98" t="s">
        <v>98</v>
      </c>
      <c r="L4" s="168"/>
      <c r="M4" s="118"/>
      <c r="O4" s="113">
        <f>IF(COUNTA(JudgeAssign[])=0,CompetitionClass,"JudgeFilter")</f>
        <v>0</v>
      </c>
    </row>
    <row r="5" spans="1:15" x14ac:dyDescent="0.2">
      <c r="A5" s="98" t="s">
        <v>85</v>
      </c>
      <c r="B5" s="98" t="s">
        <v>62</v>
      </c>
      <c r="D5" s="97" t="s">
        <v>141</v>
      </c>
      <c r="E5" s="97" t="s">
        <v>100</v>
      </c>
      <c r="L5" s="168"/>
      <c r="M5" s="118"/>
    </row>
    <row r="6" spans="1:15" x14ac:dyDescent="0.2">
      <c r="A6" s="97" t="s">
        <v>67</v>
      </c>
      <c r="B6" s="97" t="s">
        <v>44</v>
      </c>
      <c r="D6" s="98" t="s">
        <v>157</v>
      </c>
      <c r="E6" s="98" t="s">
        <v>102</v>
      </c>
      <c r="L6" s="168"/>
      <c r="M6" s="118"/>
    </row>
    <row r="7" spans="1:15" x14ac:dyDescent="0.2">
      <c r="A7" s="98" t="s">
        <v>74</v>
      </c>
      <c r="B7" s="98" t="s">
        <v>51</v>
      </c>
      <c r="D7" s="97" t="s">
        <v>95</v>
      </c>
      <c r="E7" s="97" t="s">
        <v>104</v>
      </c>
      <c r="L7" s="168"/>
      <c r="M7" s="118"/>
    </row>
    <row r="8" spans="1:15" x14ac:dyDescent="0.2">
      <c r="A8" s="97" t="s">
        <v>80</v>
      </c>
      <c r="B8" s="97" t="s">
        <v>57</v>
      </c>
      <c r="D8" s="98" t="s">
        <v>111</v>
      </c>
      <c r="E8" s="98" t="s">
        <v>106</v>
      </c>
      <c r="L8" s="168"/>
      <c r="M8" s="118"/>
    </row>
    <row r="9" spans="1:15" x14ac:dyDescent="0.2">
      <c r="A9" s="98" t="s">
        <v>86</v>
      </c>
      <c r="B9" s="98" t="s">
        <v>63</v>
      </c>
      <c r="D9" s="97" t="s">
        <v>127</v>
      </c>
      <c r="E9" s="97" t="s">
        <v>108</v>
      </c>
      <c r="L9" s="168"/>
      <c r="M9" s="118"/>
    </row>
    <row r="10" spans="1:15" x14ac:dyDescent="0.2">
      <c r="A10" s="97" t="s">
        <v>68</v>
      </c>
      <c r="B10" s="97" t="s">
        <v>45</v>
      </c>
      <c r="D10" s="98" t="s">
        <v>143</v>
      </c>
      <c r="E10" s="98" t="s">
        <v>110</v>
      </c>
      <c r="L10" s="168"/>
      <c r="M10" s="118"/>
    </row>
    <row r="11" spans="1:15" x14ac:dyDescent="0.2">
      <c r="A11" s="98" t="s">
        <v>75</v>
      </c>
      <c r="B11" s="98" t="s">
        <v>52</v>
      </c>
      <c r="D11" s="97" t="s">
        <v>159</v>
      </c>
      <c r="E11" s="97" t="s">
        <v>112</v>
      </c>
      <c r="L11" s="168"/>
      <c r="M11" s="118"/>
    </row>
    <row r="12" spans="1:15" ht="16" thickBot="1" x14ac:dyDescent="0.25">
      <c r="A12" s="97" t="s">
        <v>81</v>
      </c>
      <c r="B12" s="97" t="s">
        <v>58</v>
      </c>
      <c r="D12" s="98" t="s">
        <v>97</v>
      </c>
      <c r="E12" s="98" t="s">
        <v>114</v>
      </c>
      <c r="L12" s="169"/>
      <c r="M12" s="118"/>
    </row>
    <row r="13" spans="1:15" x14ac:dyDescent="0.2">
      <c r="A13" s="98" t="s">
        <v>87</v>
      </c>
      <c r="B13" s="98" t="s">
        <v>48</v>
      </c>
      <c r="D13" s="97" t="s">
        <v>113</v>
      </c>
      <c r="E13" s="97" t="s">
        <v>116</v>
      </c>
      <c r="L13" s="111"/>
      <c r="M13" s="119"/>
    </row>
    <row r="14" spans="1:15" x14ac:dyDescent="0.2">
      <c r="A14" s="97" t="s">
        <v>69</v>
      </c>
      <c r="B14" s="97" t="s">
        <v>64</v>
      </c>
      <c r="D14" s="98" t="s">
        <v>129</v>
      </c>
      <c r="E14" s="98" t="s">
        <v>118</v>
      </c>
      <c r="L14" s="111"/>
      <c r="M14" s="119"/>
    </row>
    <row r="15" spans="1:15" x14ac:dyDescent="0.2">
      <c r="A15" s="98" t="s">
        <v>76</v>
      </c>
      <c r="B15" s="98" t="s">
        <v>46</v>
      </c>
      <c r="D15" s="97" t="s">
        <v>145</v>
      </c>
      <c r="E15" s="97" t="s">
        <v>120</v>
      </c>
      <c r="L15" s="111"/>
      <c r="M15" s="119"/>
    </row>
    <row r="16" spans="1:15" x14ac:dyDescent="0.2">
      <c r="A16" s="97" t="s">
        <v>82</v>
      </c>
      <c r="B16" s="97" t="s">
        <v>53</v>
      </c>
      <c r="D16" s="98" t="s">
        <v>161</v>
      </c>
      <c r="E16" s="98" t="s">
        <v>122</v>
      </c>
      <c r="L16" s="111"/>
      <c r="M16" s="119"/>
    </row>
    <row r="17" spans="1:13" x14ac:dyDescent="0.2">
      <c r="A17" s="98" t="s">
        <v>88</v>
      </c>
      <c r="B17" s="98" t="s">
        <v>59</v>
      </c>
      <c r="D17" s="97" t="s">
        <v>99</v>
      </c>
      <c r="E17" s="97" t="s">
        <v>124</v>
      </c>
      <c r="L17" s="111"/>
      <c r="M17" s="119"/>
    </row>
    <row r="18" spans="1:13" x14ac:dyDescent="0.2">
      <c r="A18" s="97" t="s">
        <v>70</v>
      </c>
      <c r="B18" s="97" t="s">
        <v>65</v>
      </c>
      <c r="D18" s="98" t="s">
        <v>115</v>
      </c>
      <c r="E18" s="98" t="s">
        <v>126</v>
      </c>
      <c r="L18" s="111"/>
      <c r="M18" s="119"/>
    </row>
    <row r="19" spans="1:13" x14ac:dyDescent="0.2">
      <c r="A19" s="98" t="s">
        <v>77</v>
      </c>
      <c r="B19" s="98" t="s">
        <v>47</v>
      </c>
      <c r="D19" s="97" t="s">
        <v>131</v>
      </c>
      <c r="E19" s="97" t="s">
        <v>128</v>
      </c>
      <c r="L19" s="111"/>
      <c r="M19" s="119"/>
    </row>
    <row r="20" spans="1:13" x14ac:dyDescent="0.2">
      <c r="A20" s="97" t="s">
        <v>83</v>
      </c>
      <c r="B20" s="97" t="s">
        <v>54</v>
      </c>
      <c r="D20" s="98" t="s">
        <v>147</v>
      </c>
      <c r="E20" s="98" t="s">
        <v>130</v>
      </c>
      <c r="L20"/>
      <c r="M20" s="120"/>
    </row>
    <row r="21" spans="1:13" x14ac:dyDescent="0.2">
      <c r="A21" s="98" t="s">
        <v>89</v>
      </c>
      <c r="B21" s="98" t="s">
        <v>60</v>
      </c>
      <c r="D21" s="97" t="s">
        <v>163</v>
      </c>
      <c r="E21" s="97" t="s">
        <v>132</v>
      </c>
      <c r="L21"/>
      <c r="M21" s="120"/>
    </row>
    <row r="22" spans="1:13" x14ac:dyDescent="0.2">
      <c r="A22" s="97" t="s">
        <v>71</v>
      </c>
      <c r="B22" s="97" t="s">
        <v>42</v>
      </c>
      <c r="D22" s="98" t="s">
        <v>101</v>
      </c>
      <c r="E22" s="98" t="s">
        <v>134</v>
      </c>
    </row>
    <row r="23" spans="1:13" x14ac:dyDescent="0.2">
      <c r="A23" s="98" t="s">
        <v>78</v>
      </c>
      <c r="B23" s="98" t="s">
        <v>49</v>
      </c>
      <c r="D23" s="97" t="s">
        <v>117</v>
      </c>
      <c r="E23" s="97" t="s">
        <v>136</v>
      </c>
    </row>
    <row r="24" spans="1:13" x14ac:dyDescent="0.2">
      <c r="A24" s="97" t="s">
        <v>84</v>
      </c>
      <c r="B24" s="97" t="s">
        <v>55</v>
      </c>
      <c r="D24" s="98" t="s">
        <v>133</v>
      </c>
      <c r="E24" s="98" t="s">
        <v>138</v>
      </c>
    </row>
    <row r="25" spans="1:13" x14ac:dyDescent="0.2">
      <c r="A25" s="98" t="s">
        <v>90</v>
      </c>
      <c r="B25" s="98" t="s">
        <v>61</v>
      </c>
      <c r="D25" s="97" t="s">
        <v>149</v>
      </c>
      <c r="E25" s="97" t="s">
        <v>140</v>
      </c>
    </row>
    <row r="26" spans="1:13" x14ac:dyDescent="0.2">
      <c r="A26" s="99" t="s">
        <v>72</v>
      </c>
      <c r="B26" s="99" t="s">
        <v>43</v>
      </c>
      <c r="D26" s="98" t="s">
        <v>165</v>
      </c>
      <c r="E26" s="98" t="s">
        <v>142</v>
      </c>
    </row>
    <row r="27" spans="1:13" x14ac:dyDescent="0.2">
      <c r="A27" s="99"/>
      <c r="B27" s="99"/>
      <c r="D27" s="97" t="s">
        <v>103</v>
      </c>
      <c r="E27" s="97" t="s">
        <v>144</v>
      </c>
    </row>
    <row r="28" spans="1:13" x14ac:dyDescent="0.2">
      <c r="D28" s="98" t="s">
        <v>119</v>
      </c>
      <c r="E28" s="98" t="s">
        <v>146</v>
      </c>
    </row>
    <row r="29" spans="1:13" x14ac:dyDescent="0.2">
      <c r="D29" s="97" t="s">
        <v>135</v>
      </c>
      <c r="E29" s="97" t="s">
        <v>148</v>
      </c>
    </row>
    <row r="30" spans="1:13" x14ac:dyDescent="0.2">
      <c r="D30" s="98" t="s">
        <v>151</v>
      </c>
      <c r="E30" s="98" t="s">
        <v>150</v>
      </c>
    </row>
    <row r="31" spans="1:13" x14ac:dyDescent="0.2">
      <c r="D31" s="97" t="s">
        <v>167</v>
      </c>
      <c r="E31" s="97" t="s">
        <v>152</v>
      </c>
    </row>
    <row r="32" spans="1:13" x14ac:dyDescent="0.2">
      <c r="D32" s="98" t="s">
        <v>105</v>
      </c>
      <c r="E32" s="98" t="s">
        <v>154</v>
      </c>
    </row>
    <row r="33" spans="4:5" x14ac:dyDescent="0.2">
      <c r="D33" s="97" t="s">
        <v>121</v>
      </c>
      <c r="E33" s="97" t="s">
        <v>156</v>
      </c>
    </row>
    <row r="34" spans="4:5" x14ac:dyDescent="0.2">
      <c r="D34" s="98" t="s">
        <v>137</v>
      </c>
      <c r="E34" s="98" t="s">
        <v>158</v>
      </c>
    </row>
    <row r="35" spans="4:5" x14ac:dyDescent="0.2">
      <c r="D35" s="97" t="s">
        <v>153</v>
      </c>
      <c r="E35" s="97" t="s">
        <v>160</v>
      </c>
    </row>
    <row r="36" spans="4:5" x14ac:dyDescent="0.2">
      <c r="D36" s="98" t="s">
        <v>169</v>
      </c>
      <c r="E36" s="98" t="s">
        <v>162</v>
      </c>
    </row>
    <row r="37" spans="4:5" x14ac:dyDescent="0.2">
      <c r="D37" s="97" t="s">
        <v>107</v>
      </c>
      <c r="E37" s="97" t="s">
        <v>164</v>
      </c>
    </row>
    <row r="38" spans="4:5" x14ac:dyDescent="0.2">
      <c r="D38" s="98" t="s">
        <v>123</v>
      </c>
      <c r="E38" s="98" t="s">
        <v>166</v>
      </c>
    </row>
    <row r="39" spans="4:5" x14ac:dyDescent="0.2">
      <c r="D39" s="97" t="s">
        <v>139</v>
      </c>
      <c r="E39" s="97" t="s">
        <v>168</v>
      </c>
    </row>
    <row r="40" spans="4:5" x14ac:dyDescent="0.2">
      <c r="D40" s="98" t="s">
        <v>155</v>
      </c>
      <c r="E40" s="98" t="s">
        <v>170</v>
      </c>
    </row>
    <row r="41" spans="4:5" x14ac:dyDescent="0.2">
      <c r="D41" s="99" t="s">
        <v>171</v>
      </c>
      <c r="E41" s="99" t="s">
        <v>172</v>
      </c>
    </row>
  </sheetData>
  <sheetProtection formatCells="0" formatColumns="0" formatRows="0" selectLockedCells="1"/>
  <mergeCells count="1">
    <mergeCell ref="L3:L12"/>
  </mergeCells>
  <dataValidations disablePrompts="1" count="1">
    <dataValidation type="list" allowBlank="1" showInputMessage="1" showErrorMessage="1" sqref="N5" xr:uid="{00000000-0002-0000-0300-000000000000}">
      <formula1>INDIRECT($O$3)</formula1>
    </dataValidation>
  </dataValidations>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4</vt:i4>
      </vt:variant>
      <vt:variant>
        <vt:lpstr>Именованные диапазоны</vt:lpstr>
      </vt:variant>
      <vt:variant>
        <vt:i4>14</vt:i4>
      </vt:variant>
    </vt:vector>
  </HeadingPairs>
  <TitlesOfParts>
    <vt:vector size="18" baseType="lpstr">
      <vt:lpstr>Instructions for Judges</vt:lpstr>
      <vt:lpstr>SCORING</vt:lpstr>
      <vt:lpstr>RUBRIC</vt:lpstr>
      <vt:lpstr>TeamList</vt:lpstr>
      <vt:lpstr>SCORING!Заголовки_для_печати</vt:lpstr>
      <vt:lpstr>'Instructions for Judges'!Область_печати</vt:lpstr>
      <vt:lpstr>RUBRIC!Область_печати</vt:lpstr>
      <vt:lpstr>SCORING!Область_печати</vt:lpstr>
      <vt:lpstr>ClassList</vt:lpstr>
      <vt:lpstr>CompetitionClass</vt:lpstr>
      <vt:lpstr>Explorer</vt:lpstr>
      <vt:lpstr>JName</vt:lpstr>
      <vt:lpstr>JudgeFilter</vt:lpstr>
      <vt:lpstr>OtherComments1</vt:lpstr>
      <vt:lpstr>Ranger</vt:lpstr>
      <vt:lpstr>RUBRIC_SCALE</vt:lpstr>
      <vt:lpstr>SCORE_SCALE</vt:lpstr>
      <vt:lpstr>TeamNo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Zande</dc:creator>
  <cp:lastModifiedBy>Microsoft Office User</cp:lastModifiedBy>
  <cp:lastPrinted>2018-03-18T22:10:24Z</cp:lastPrinted>
  <dcterms:created xsi:type="dcterms:W3CDTF">2017-03-09T21:26:38Z</dcterms:created>
  <dcterms:modified xsi:type="dcterms:W3CDTF">2020-04-27T00:03:06Z</dcterms:modified>
</cp:coreProperties>
</file>